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63" documentId="13_ncr:1_{F6CB121F-512D-4AA6-A0C1-0FB36C537598}" xr6:coauthVersionLast="47" xr6:coauthVersionMax="47" xr10:uidLastSave="{69D2707D-1384-4E8E-ABF1-C9FEA731790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I5" i="5"/>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<sst xmlns="http://schemas.openxmlformats.org/spreadsheetml/2006/main" count="180294" uniqueCount="39131">
  <si>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</si>
  <si>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</si>
  <si>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</si>
  <si>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</si>
  <si>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</si>
  <si>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</si>
  <si>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</si>
  <si>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</si>
  <si>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</si>
  <si>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</si>
  <si>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</si>
  <si>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</si>
  <si>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</si>
  <si>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</si>
  <si>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</si>
  <si>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</si>
  <si>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</si>
  <si>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</si>
  <si>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</si>
  <si>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</si>
  <si>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</si>
  <si>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</si>
  <si>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</si>
  <si>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</si>
  <si>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</si>
  <si>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</si>
  <si>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</si>
  <si>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</si>
  <si>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</si>
  <si>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</si>
  <si>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</si>
  <si>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</si>
  <si>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</si>
  <si>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</si>
  <si>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</si>
  <si>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</si>
  <si>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</si>
  <si>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</si>
  <si>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</si>
  <si>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</si>
  <si>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</si>
  <si>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</si>
  <si>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</si>
  <si>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</si>
  <si>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</si>
  <si>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</si>
  <si>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</si>
  <si>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</si>
  <si>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</si>
  <si>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</si>
  <si>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</si>
  <si>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</si>
  <si>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</si>
  <si>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</si>
  <si>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</si>
  <si>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</si>
  <si>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</si>
  <si>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</si>
  <si>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</si>
  <si>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</si>
  <si>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</si>
  <si>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</si>
  <si>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</si>
  <si>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</si>
  <si>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</si>
  <si>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</si>
  <si>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</si>
  <si>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</si>
  <si>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</si>
  <si>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</si>
  <si>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</si>
  <si>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</si>
  <si>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</si>
  <si>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</si>
  <si>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</si>
  <si>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</si>
  <si>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</si>
  <si>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</si>
  <si>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</si>
  <si>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</si>
  <si>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</si>
  <si>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</si>
  <si>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</si>
  <si>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</si>
  <si>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</si>
  <si>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</si>
  <si>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</si>
  <si>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</si>
  <si>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</si>
  <si>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</si>
  <si>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</si>
  <si>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</si>
  <si>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</si>
  <si>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</si>
  <si>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</si>
  <si>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</si>
  <si>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</si>
  <si>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</si>
  <si>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</si>
  <si>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</si>
  <si>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</si>
  <si>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</si>
  <si>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</si>
  <si>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</si>
  <si>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</si>
  <si>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</si>
  <si>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</si>
  <si>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</si>
  <si>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</si>
  <si>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</si>
  <si>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</si>
  <si>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</si>
  <si>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</si>
  <si>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</si>
  <si>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</si>
  <si>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</si>
  <si>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</si>
  <si>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</si>
  <si>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</si>
  <si>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</si>
  <si>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</si>
  <si>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</si>
  <si>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</si>
  <si>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</si>
  <si>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</si>
  <si>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</si>
  <si>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</si>
  <si>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</si>
  <si>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</si>
  <si>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</si>
  <si>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</si>
  <si>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</si>
  <si>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</si>
  <si>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</si>
  <si>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</si>
  <si>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</si>
  <si>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</si>
  <si>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</si>
  <si>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</si>
  <si>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</si>
  <si>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</si>
  <si>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</si>
  <si>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</si>
  <si>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</si>
  <si>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</si>
  <si>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</si>
  <si>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</si>
  <si>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</si>
  <si>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</si>
  <si>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</si>
  <si>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</si>
  <si>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</si>
  <si>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</si>
  <si>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</si>
  <si>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</si>
  <si>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</si>
  <si>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</si>
  <si>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</si>
  <si>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</si>
  <si>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</si>
  <si>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</si>
  <si>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</si>
  <si>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</si>
  <si>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</si>
  <si>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</si>
  <si>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</si>
  <si>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</si>
  <si>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</si>
  <si>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</si>
  <si>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</si>
  <si>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</si>
  <si>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</si>
  <si>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</si>
  <si>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</si>
  <si>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</si>
  <si>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</si>
  <si>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</si>
  <si>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</si>
  <si>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</si>
  <si>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</si>
  <si>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</si>
  <si>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</si>
  <si>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</si>
  <si>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</si>
  <si>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</si>
  <si>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</si>
  <si>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</si>
  <si>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</si>
  <si>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</si>
  <si>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</si>
  <si>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</si>
  <si>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</si>
  <si>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</si>
  <si>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</si>
  <si>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</si>
  <si>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</si>
  <si>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</si>
  <si>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</si>
  <si>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</si>
  <si>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</si>
  <si>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</si>
  <si>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</si>
  <si>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</si>
  <si>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</si>
  <si>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</si>
  <si>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</si>
  <si>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</si>
  <si>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</si>
  <si>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</si>
  <si>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</si>
  <si>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</si>
  <si>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</si>
  <si>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</si>
  <si>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</si>
  <si>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</si>
  <si>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</si>
  <si>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</si>
  <si>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</si>
  <si>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</si>
  <si>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</si>
  <si>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</si>
  <si>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</si>
  <si>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</si>
  <si>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</si>
  <si>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</si>
  <si>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</si>
  <si>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</si>
  <si>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</si>
  <si>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</si>
  <si>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</si>
  <si>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</si>
  <si>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</si>
  <si>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</si>
  <si>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</si>
  <si>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</si>
  <si>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</si>
  <si>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</si>
  <si>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</si>
  <si>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</si>
  <si>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</si>
  <si>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</si>
  <si>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</si>
  <si>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</si>
  <si>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</si>
  <si>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</si>
  <si>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</si>
  <si>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</si>
  <si>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</si>
  <si>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</si>
  <si>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</si>
  <si>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</si>
  <si>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</si>
  <si>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</si>
  <si>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</si>
  <si>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</si>
  <si>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</si>
  <si>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</si>
  <si>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</si>
  <si>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</si>
  <si>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</si>
  <si>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</si>
  <si>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</si>
  <si>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</si>
  <si>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</si>
  <si>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</si>
  <si>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</si>
  <si>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</si>
  <si>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</si>
  <si>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</si>
  <si>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</si>
  <si>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</si>
  <si>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</si>
  <si>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</si>
  <si>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</si>
  <si>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</si>
  <si>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</si>
  <si>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</si>
  <si>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</si>
  <si>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</si>
  <si>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</si>
  <si>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</si>
  <si>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</si>
  <si>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</si>
  <si>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</si>
  <si>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</si>
  <si>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</si>
  <si>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</si>
  <si>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</si>
  <si>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</si>
  <si>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</si>
  <si>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</si>
  <si>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</si>
  <si>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</si>
  <si>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</si>
  <si>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</si>
  <si>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</si>
  <si>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</si>
  <si>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</si>
  <si>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</si>
  <si>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</si>
  <si>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</si>
  <si>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</si>
  <si>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</si>
  <si>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</si>
  <si>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</si>
  <si>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</si>
  <si>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</si>
  <si>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</si>
  <si>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</si>
  <si>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</si>
  <si>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</si>
  <si>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</si>
  <si>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</si>
  <si>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</si>
  <si>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</si>
  <si>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</si>
  <si>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</si>
  <si>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</si>
  <si>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</si>
  <si>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</si>
  <si>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</si>
  <si>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</si>
  <si>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</si>
  <si>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</si>
  <si>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</si>
  <si>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</si>
  <si>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</si>
  <si>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</si>
  <si>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</si>
  <si>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</si>
  <si>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</si>
  <si>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</si>
  <si>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</si>
  <si>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</si>
  <si>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</si>
  <si>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</si>
  <si>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</si>
  <si>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</si>
  <si>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</si>
  <si>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</si>
  <si>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</si>
  <si>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</si>
  <si>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</si>
  <si>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</si>
  <si>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</si>
  <si>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</si>
  <si>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</si>
  <si>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</si>
  <si>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</si>
  <si>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</si>
  <si>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</si>
  <si>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</si>
  <si>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</si>
  <si>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</si>
  <si>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</si>
  <si>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</si>
  <si>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</si>
  <si>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</si>
  <si>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</si>
  <si>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</si>
  <si>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</si>
  <si>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</si>
  <si>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</si>
  <si>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</si>
  <si>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</si>
  <si>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</si>
  <si>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</si>
  <si>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</si>
  <si>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</si>
  <si>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</si>
  <si>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</si>
  <si>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</si>
  <si>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</si>
  <si>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</si>
  <si>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</si>
  <si>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</si>
  <si>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</si>
  <si>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</si>
  <si>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</si>
  <si>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</si>
  <si>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</si>
  <si>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</si>
  <si>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</si>
  <si>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</si>
  <si>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</si>
  <si>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</si>
  <si>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</si>
  <si>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</si>
  <si>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</si>
  <si>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</si>
  <si>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</si>
  <si>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</si>
  <si>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</si>
  <si>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</si>
  <si>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</si>
  <si>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</si>
  <si>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</si>
  <si>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</si>
  <si>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</si>
  <si>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</si>
  <si>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</si>
  <si>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</si>
  <si>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</si>
  <si>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</si>
  <si>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</si>
  <si>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</si>
  <si>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</si>
  <si>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</si>
  <si>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</si>
  <si>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</si>
  <si>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</si>
  <si>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</si>
  <si>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</si>
  <si>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</si>
  <si>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</si>
  <si>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</si>
  <si>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</si>
  <si>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</si>
  <si>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</si>
  <si>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</si>
  <si>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</si>
  <si>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</si>
  <si>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</si>
  <si>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</si>
  <si>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</si>
  <si>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</si>
  <si>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</si>
  <si>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</si>
  <si>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</si>
  <si>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</si>
  <si>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</si>
  <si>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</si>
  <si>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</si>
  <si>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</si>
  <si>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</si>
  <si>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</si>
  <si>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</si>
  <si>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</si>
  <si>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</si>
  <si>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</si>
  <si>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</si>
  <si>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</si>
  <si>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</si>
  <si>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</si>
  <si>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</si>
  <si>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</si>
  <si>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</si>
  <si>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</si>
  <si>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</si>
  <si>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</si>
  <si>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</si>
  <si>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</si>
  <si>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</si>
  <si>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</si>
  <si>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</si>
  <si>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</si>
  <si>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</si>
  <si>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</si>
  <si>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</si>
  <si>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</si>
  <si>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</si>
  <si>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</si>
  <si>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</si>
  <si>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</si>
  <si>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</si>
  <si>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</si>
  <si>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</si>
  <si>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</si>
  <si>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</si>
  <si>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</si>
  <si>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</si>
  <si>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</si>
  <si>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</si>
  <si>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</si>
  <si>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</si>
  <si>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</si>
  <si>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</si>
  <si>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</si>
  <si>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</si>
  <si>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</si>
  <si>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</si>
  <si>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</si>
  <si>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</si>
  <si>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</si>
  <si>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</si>
  <si>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</si>
  <si>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</si>
  <si>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</si>
  <si>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</si>
  <si>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</si>
  <si>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</si>
  <si>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</si>
  <si>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</si>
  <si>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</si>
  <si>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</si>
  <si>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</si>
  <si>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</si>
  <si>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</si>
  <si>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</si>
  <si>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</si>
  <si>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</si>
  <si>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</si>
  <si>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</si>
  <si>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</si>
  <si>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</si>
  <si>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</si>
  <si>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</si>
  <si>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</si>
  <si>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</si>
  <si>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</si>
  <si>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</si>
  <si>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</si>
  <si>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</si>
  <si>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</si>
  <si>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</si>
  <si>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</si>
  <si>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</si>
  <si>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</si>
  <si>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</si>
  <si>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</si>
  <si>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</si>
  <si>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</si>
  <si>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</si>
  <si>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</si>
  <si>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</si>
  <si>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</si>
  <si>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</si>
  <si>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</si>
  <si>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</si>
  <si>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</si>
  <si>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</si>
  <si>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</si>
  <si>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</si>
  <si>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</si>
  <si>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</si>
  <si>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</si>
  <si>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</si>
  <si>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</si>
  <si>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</si>
  <si>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</si>
  <si>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</si>
  <si>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</si>
  <si>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</si>
  <si>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</si>
  <si>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</si>
  <si>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</si>
  <si>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</si>
  <si>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</si>
  <si>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</si>
  <si>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</si>
  <si>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</si>
  <si>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</si>
  <si>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</si>
  <si>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</si>
  <si>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</si>
  <si>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</si>
  <si>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</si>
  <si>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</si>
  <si>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</si>
  <si>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</si>
  <si>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</si>
  <si>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</si>
  <si>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</si>
  <si>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</si>
  <si>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</si>
  <si>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</si>
  <si>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</si>
  <si>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</si>
  <si>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</si>
  <si>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</si>
  <si>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</si>
  <si>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</si>
  <si>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</si>
  <si>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</si>
  <si>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</si>
  <si>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</si>
  <si>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</si>
  <si>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</si>
  <si>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</si>
  <si>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</si>
  <si>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</si>
  <si>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</si>
  <si>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</si>
  <si>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</si>
  <si>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</si>
  <si>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</si>
  <si>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</si>
  <si>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</si>
  <si>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</si>
  <si>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</si>
  <si>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</si>
  <si>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</si>
  <si>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</si>
  <si>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</si>
  <si>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</si>
  <si>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</si>
  <si>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</si>
  <si>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</si>
  <si>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</si>
  <si>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</si>
  <si>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</si>
  <si>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</si>
  <si>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</si>
  <si>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</si>
  <si>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</si>
  <si>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</si>
  <si>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</si>
  <si>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</si>
  <si>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</si>
  <si>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</si>
  <si>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</si>
  <si>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</si>
  <si>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</si>
  <si>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</si>
  <si>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</si>
  <si>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</si>
  <si>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</si>
  <si>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</si>
  <si>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</si>
  <si>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</si>
  <si>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</si>
  <si>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</si>
  <si>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</si>
  <si>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</si>
  <si>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</si>
  <si>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</si>
  <si>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</si>
  <si>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</si>
  <si>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</si>
  <si>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</si>
  <si>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</si>
  <si>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</si>
  <si>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</si>
  <si>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</si>
  <si>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</si>
  <si>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</si>
  <si>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</si>
  <si>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</si>
  <si>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</si>
  <si>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</si>
  <si>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</si>
  <si>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</si>
  <si>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</si>
  <si>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</si>
  <si>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</si>
  <si>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</si>
  <si>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</si>
  <si>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</si>
  <si>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</si>
  <si>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</si>
  <si>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</si>
  <si>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</si>
  <si>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</si>
  <si>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</si>
  <si>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</si>
  <si>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</si>
  <si>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</si>
  <si>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</si>
  <si>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</si>
  <si>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</si>
  <si>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</si>
  <si>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</si>
  <si>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</si>
  <si>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</si>
  <si>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</si>
  <si>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</si>
  <si>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</si>
  <si>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</si>
  <si>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</si>
  <si>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</si>
  <si>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</si>
  <si>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</si>
  <si>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</si>
  <si>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</si>
  <si>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</si>
  <si>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</si>
  <si>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</si>
  <si>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</si>
  <si>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</si>
  <si>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</si>
  <si>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</si>
  <si>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</si>
  <si>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</si>
  <si>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</si>
  <si>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</si>
  <si>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</si>
  <si>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</si>
  <si>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</si>
  <si>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</si>
  <si>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</si>
  <si>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</si>
  <si>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</si>
  <si>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</si>
  <si>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</si>
  <si>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</si>
  <si>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</si>
  <si>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</si>
  <si>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</si>
  <si>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</si>
  <si>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</si>
  <si>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</si>
  <si>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</si>
  <si>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</si>
  <si>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</si>
  <si>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</si>
  <si>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</si>
  <si>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</si>
  <si>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</si>
  <si>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</si>
  <si>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</si>
  <si>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</si>
  <si>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</si>
  <si>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</si>
  <si>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</si>
  <si>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</si>
  <si>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</si>
  <si>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</si>
  <si>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</si>
  <si>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</si>
  <si>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</si>
  <si>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</si>
  <si>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</si>
  <si>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</si>
  <si>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</si>
  <si>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</si>
  <si>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</si>
  <si>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</si>
  <si>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</si>
  <si>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</si>
  <si>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</si>
  <si>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</si>
  <si>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</si>
  <si>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</si>
  <si>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</si>
  <si>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</si>
  <si>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</si>
  <si>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</si>
  <si>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</si>
  <si>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</si>
  <si>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</si>
  <si>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</si>
  <si>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</si>
  <si>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</si>
  <si>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</si>
  <si>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</si>
  <si>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</si>
  <si>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</si>
  <si>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</si>
  <si>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</si>
  <si>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</si>
  <si>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</si>
  <si>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</si>
  <si>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</si>
  <si>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</si>
  <si>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</si>
  <si>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</si>
  <si>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</si>
  <si>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</si>
  <si>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</si>
  <si>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</si>
  <si>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</si>
  <si>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</si>
  <si>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</si>
  <si>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</si>
  <si>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</si>
  <si>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</si>
  <si>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</si>
  <si>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</si>
  <si>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</si>
  <si>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</si>
  <si>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</si>
  <si>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</si>
  <si>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</si>
  <si>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</si>
  <si>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</si>
  <si>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</si>
  <si>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</si>
  <si>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</si>
  <si>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</si>
  <si>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</si>
  <si>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</si>
  <si>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</si>
  <si>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</si>
  <si>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</si>
  <si>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</si>
  <si>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</si>
  <si>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</si>
  <si>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</si>
  <si>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</si>
  <si>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</si>
  <si>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</si>
  <si>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</si>
  <si>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</si>
  <si>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</si>
  <si>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</si>
  <si>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</si>
  <si>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</si>
  <si>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</si>
  <si>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</si>
  <si>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</si>
  <si>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</si>
  <si>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</si>
  <si>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</si>
  <si>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</si>
  <si>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</si>
  <si>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</si>
  <si>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</si>
  <si>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</si>
  <si>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</si>
  <si>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</si>
  <si>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</si>
  <si>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</si>
  <si>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</si>
  <si>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</si>
  <si>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</si>
  <si>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</si>
  <si>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</si>
  <si>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</si>
  <si>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</si>
  <si>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</si>
  <si>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</si>
  <si>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</si>
  <si>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</si>
  <si>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</si>
  <si>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</si>
  <si>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</si>
  <si>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</si>
  <si>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</si>
  <si>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</si>
  <si>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</si>
  <si>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</si>
  <si>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</si>
  <si>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</si>
  <si>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</si>
  <si>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</si>
  <si>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</si>
  <si>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</si>
  <si>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</si>
  <si>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</si>
  <si>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</si>
  <si>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</si>
  <si>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</si>
  <si>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</si>
  <si>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</si>
  <si>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</si>
  <si>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</si>
  <si>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</si>
  <si>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</si>
  <si>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</si>
  <si>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</si>
  <si>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</si>
  <si>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</si>
  <si>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</si>
  <si>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</si>
  <si>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</si>
  <si>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</si>
  <si>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</si>
  <si>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</si>
  <si>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</si>
  <si>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</si>
  <si>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</si>
  <si>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</si>
  <si>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</si>
  <si>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</si>
  <si>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</si>
  <si>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</si>
  <si>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</si>
  <si>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</si>
  <si>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</si>
  <si>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</si>
  <si>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</si>
  <si>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</si>
  <si>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</si>
  <si>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</si>
  <si>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</si>
  <si>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</si>
  <si>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</si>
  <si>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</si>
  <si>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</si>
  <si>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</si>
  <si>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</si>
  <si>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</si>
  <si>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</si>
  <si>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</si>
  <si>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</si>
  <si>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</si>
  <si>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</si>
  <si>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</si>
  <si>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</si>
  <si>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</si>
  <si>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</si>
  <si>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</si>
  <si>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</si>
  <si>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</si>
  <si>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</si>
  <si>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</si>
  <si>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</si>
  <si>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</si>
  <si>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</si>
  <si>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</si>
  <si>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</si>
  <si>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</si>
  <si>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</si>
  <si>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</si>
  <si>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</si>
  <si>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</si>
  <si>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</si>
  <si>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</si>
  <si>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</si>
  <si>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</si>
  <si>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</si>
  <si>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</si>
  <si>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</si>
  <si>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</si>
  <si>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</si>
  <si>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</si>
  <si>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</si>
  <si>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</si>
  <si>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</si>
  <si>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</si>
  <si>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</si>
  <si>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</si>
  <si>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</si>
  <si>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</si>
  <si>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</si>
  <si>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</si>
  <si>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</si>
  <si>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</si>
  <si>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</si>
  <si>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</si>
  <si>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</si>
  <si>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</si>
  <si>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</si>
  <si>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</si>
  <si>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</si>
  <si>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</si>
  <si>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</si>
  <si>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</si>
  <si>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</si>
  <si>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</si>
  <si>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</si>
  <si>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</si>
  <si>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</si>
  <si>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</si>
  <si>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</si>
  <si>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</si>
  <si>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</si>
  <si>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</si>
  <si>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</si>
  <si>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</si>
  <si>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</si>
  <si>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</si>
  <si>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</si>
  <si>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</si>
  <si>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</si>
  <si>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</si>
  <si>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</si>
  <si>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</si>
  <si>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</si>
  <si>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</si>
  <si>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</si>
  <si>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</si>
  <si>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</si>
  <si>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</si>
  <si>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</si>
  <si>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</si>
  <si>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</si>
  <si>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</si>
  <si>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</si>
  <si>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</si>
  <si>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</si>
  <si>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</si>
  <si>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</si>
  <si>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</si>
  <si>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</si>
  <si>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</si>
  <si>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</si>
  <si>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</si>
  <si>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</si>
  <si>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</si>
  <si>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</si>
  <si>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</si>
  <si>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</si>
  <si>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</si>
  <si>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</si>
  <si>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</si>
  <si>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</si>
  <si>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</si>
  <si>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</si>
  <si>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</si>
  <si>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</si>
  <si>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</si>
  <si>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</si>
  <si>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</si>
  <si>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</si>
  <si>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</si>
  <si>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</si>
  <si>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</si>
  <si>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</si>
  <si>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</si>
  <si>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</si>
  <si>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</si>
  <si>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</si>
  <si>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</si>
  <si>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</si>
  <si>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</si>
  <si>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</si>
  <si>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</si>
  <si>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</si>
  <si>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</si>
  <si>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</si>
  <si>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</si>
  <si>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</si>
  <si>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</si>
  <si>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</si>
  <si>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</si>
  <si>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</si>
  <si>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</si>
  <si>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</si>
  <si>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</si>
  <si>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</si>
  <si>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</si>
  <si>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</si>
  <si>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</si>
  <si>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</si>
  <si>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</si>
  <si>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</si>
  <si>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</si>
  <si>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</si>
  <si>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</si>
  <si>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</si>
  <si>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</si>
  <si>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</si>
  <si>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</si>
  <si>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</si>
  <si>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</si>
  <si>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</si>
  <si>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</si>
  <si>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</si>
  <si>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</si>
  <si>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</si>
  <si>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</si>
  <si>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</si>
  <si>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</si>
  <si>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</si>
  <si>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</si>
  <si>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</si>
  <si>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</si>
  <si>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</si>
  <si>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</si>
  <si>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</si>
  <si>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</si>
  <si>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</si>
  <si>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</si>
  <si>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</si>
  <si>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</si>
  <si>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</si>
  <si>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</si>
  <si>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</si>
  <si>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</si>
  <si>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</si>
  <si>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</si>
  <si>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</si>
  <si>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</si>
  <si>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</si>
  <si>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</si>
  <si>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</si>
  <si>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</si>
  <si>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</si>
  <si>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</si>
  <si>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</si>
  <si>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</si>
  <si>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</si>
  <si>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</si>
  <si>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</si>
  <si>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</si>
  <si>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</si>
  <si>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</si>
  <si>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</si>
  <si>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</si>
  <si>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</si>
  <si>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</si>
  <si>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</si>
  <si>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</si>
  <si>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</si>
  <si>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</si>
  <si>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</si>
  <si>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</si>
  <si>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</si>
  <si>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</si>
  <si>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</si>
  <si>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</si>
  <si>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</si>
  <si>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</si>
  <si>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</si>
  <si>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</si>
  <si>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</si>
  <si>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</si>
  <si>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</si>
  <si>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</si>
  <si>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</si>
  <si>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</si>
  <si>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</si>
  <si>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</si>
  <si>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</si>
  <si>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</si>
  <si>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</si>
  <si>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</si>
  <si>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</si>
  <si>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</si>
  <si>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</si>
  <si>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</si>
  <si>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</si>
  <si>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</si>
  <si>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</si>
  <si>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</si>
  <si>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</si>
  <si>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</si>
  <si>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</si>
  <si>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</si>
  <si>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</si>
  <si>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</si>
  <si>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</si>
  <si>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</si>
  <si>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</si>
  <si>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</si>
  <si>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</si>
  <si>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</si>
  <si>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</si>
  <si>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</si>
  <si>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</si>
  <si>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</si>
  <si>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</si>
  <si>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</si>
  <si>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</si>
  <si>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</si>
  <si>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</si>
  <si>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</si>
  <si>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</si>
  <si>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</si>
  <si>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</si>
  <si>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</si>
  <si>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</si>
  <si>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</si>
  <si>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</si>
  <si>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</si>
  <si>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</si>
  <si>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</si>
  <si>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</si>
  <si>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</si>
  <si>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</si>
  <si>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</si>
  <si>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</si>
  <si>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</si>
  <si>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</si>
  <si>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</si>
  <si>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</si>
  <si>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</si>
  <si>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</si>
  <si>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</si>
  <si>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</si>
  <si>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</si>
  <si>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</si>
  <si>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</si>
  <si>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</si>
  <si>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</si>
  <si>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</si>
  <si>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</si>
  <si>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</si>
  <si>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</si>
  <si>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</si>
  <si>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</si>
  <si>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</si>
  <si>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</si>
  <si>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</si>
  <si>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</si>
  <si>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</si>
  <si>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</si>
  <si>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</si>
  <si>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</si>
  <si>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</si>
  <si>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</si>
  <si>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</si>
  <si>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</si>
  <si>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</si>
  <si>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</si>
  <si>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</si>
  <si>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</si>
  <si>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</si>
  <si>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</si>
  <si>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</si>
  <si>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</si>
  <si>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</si>
  <si>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</si>
  <si>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</si>
  <si>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</si>
  <si>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</si>
  <si>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</si>
  <si>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</si>
  <si>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</si>
  <si>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</si>
  <si>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</si>
  <si>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</si>
  <si>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</si>
  <si>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</si>
  <si>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</si>
  <si>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</si>
  <si>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</si>
  <si>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</si>
  <si>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</si>
  <si>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</si>
  <si>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</si>
  <si>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</si>
  <si>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</si>
  <si>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</si>
  <si>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</si>
  <si>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</si>
  <si>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</si>
  <si>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</si>
  <si>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</si>
  <si>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</si>
  <si>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</si>
  <si>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</si>
  <si>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</si>
  <si>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</si>
  <si>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</si>
  <si>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</si>
  <si>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</si>
  <si>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</si>
  <si>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</si>
  <si>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</si>
  <si>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</si>
  <si>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</si>
  <si>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</si>
  <si>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</si>
  <si>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</si>
  <si>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</si>
  <si>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</si>
  <si>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</si>
  <si>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</si>
  <si>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</si>
  <si>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</si>
  <si>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</si>
  <si>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</si>
  <si>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</si>
  <si>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</si>
  <si>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</si>
  <si>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</si>
  <si>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</si>
  <si>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</si>
  <si>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</si>
  <si>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</si>
  <si>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</si>
  <si>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</si>
  <si>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</si>
  <si>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</si>
  <si>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</si>
  <si>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</si>
  <si>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</si>
  <si>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</si>
  <si>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</si>
  <si>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</si>
  <si>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</si>
  <si>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</si>
  <si>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</si>
  <si>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</si>
  <si>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</si>
  <si>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</si>
  <si>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</si>
  <si>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</si>
  <si>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</si>
  <si>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</si>
  <si>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</si>
  <si>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</si>
  <si>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</si>
  <si>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</si>
  <si>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</si>
  <si>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</si>
  <si>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</si>
  <si>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</si>
  <si>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</si>
  <si>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</si>
  <si>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</si>
  <si>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</si>
  <si>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</si>
  <si>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</si>
  <si>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</si>
  <si>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</si>
  <si>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</si>
  <si>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</si>
  <si>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</si>
  <si>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</si>
  <si>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</si>
  <si>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</si>
  <si>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</si>
  <si>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</si>
  <si>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</si>
  <si>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</si>
  <si>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</si>
  <si>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</si>
  <si>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</si>
  <si>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</si>
  <si>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</si>
  <si>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</si>
  <si>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</si>
  <si>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</si>
  <si>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</si>
  <si>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</si>
  <si>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</si>
  <si>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</si>
  <si>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</si>
  <si>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</si>
  <si>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</si>
  <si>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</si>
  <si>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</si>
  <si>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</si>
  <si>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</si>
  <si>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</si>
  <si>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</si>
  <si>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</si>
  <si>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</si>
  <si>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</si>
  <si>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</si>
  <si>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</si>
  <si>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</si>
  <si>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</si>
  <si>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</si>
  <si>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</si>
  <si>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</si>
  <si>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</si>
  <si>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</si>
  <si>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</si>
  <si>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</si>
  <si>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</si>
  <si>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</si>
  <si>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</si>
  <si>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</si>
  <si>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</si>
  <si>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</si>
  <si>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</si>
  <si>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</si>
  <si>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</si>
  <si>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</si>
  <si>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</si>
  <si>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</si>
  <si>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</si>
  <si>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</si>
  <si>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</si>
  <si>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</si>
  <si>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</si>
  <si>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</si>
  <si>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</si>
  <si>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</si>
  <si>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</si>
  <si>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</si>
  <si>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</si>
  <si>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</si>
  <si>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</si>
  <si>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</si>
  <si>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</si>
  <si>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</si>
  <si>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</si>
  <si>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</si>
  <si>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</si>
  <si>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</si>
  <si>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</si>
  <si>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</si>
  <si>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</si>
  <si>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</si>
  <si>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</si>
  <si>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</si>
  <si>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</si>
  <si>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</si>
  <si>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</si>
  <si>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</si>
  <si>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</si>
  <si>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</si>
  <si>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</si>
  <si>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</si>
  <si>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</si>
  <si>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</si>
  <si>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</si>
  <si>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</si>
  <si>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</si>
  <si>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</si>
  <si>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</si>
  <si>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</si>
  <si>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</si>
  <si>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</si>
  <si>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</si>
  <si>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</si>
  <si>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</si>
  <si>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</si>
  <si>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</si>
  <si>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</si>
  <si>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</si>
  <si>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</si>
  <si>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</si>
  <si>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</si>
  <si>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</si>
  <si>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</si>
  <si>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</si>
  <si>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</si>
  <si>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</si>
  <si>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</si>
  <si>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</si>
  <si>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</si>
  <si>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</si>
  <si>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</si>
  <si>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</si>
  <si>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</si>
  <si>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</si>
  <si>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</si>
  <si>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</si>
  <si>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</si>
  <si>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</si>
  <si>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</si>
  <si>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</si>
  <si>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</si>
  <si>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</si>
  <si>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</si>
  <si>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</si>
  <si>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</si>
  <si>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</si>
  <si>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</si>
  <si>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</si>
  <si>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</si>
  <si>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</si>
  <si>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</si>
  <si>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</si>
  <si>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</si>
  <si>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</si>
  <si>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</si>
  <si>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</si>
  <si>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</si>
  <si>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</si>
  <si>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</si>
  <si>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</si>
  <si>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</si>
  <si>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</si>
  <si>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</si>
  <si>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</si>
  <si>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</si>
  <si>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</si>
  <si>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</si>
  <si>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</si>
  <si>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</si>
  <si>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</si>
  <si>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</si>
  <si>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</si>
  <si>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</si>
  <si>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</si>
  <si>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</si>
  <si>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</si>
  <si>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</si>
  <si>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</si>
  <si>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</si>
  <si>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</si>
  <si>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</si>
  <si>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</si>
  <si>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</si>
  <si>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</si>
  <si>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</si>
  <si>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</si>
  <si>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</si>
  <si>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</si>
  <si>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</si>
  <si>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</si>
  <si>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</si>
  <si>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</si>
  <si>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</si>
  <si>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</si>
  <si>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</si>
  <si>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</si>
  <si>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</si>
  <si>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</si>
  <si>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</si>
  <si>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</si>
  <si>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</si>
  <si>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</si>
  <si>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</si>
  <si>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</si>
  <si>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</si>
  <si>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</si>
  <si>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</si>
  <si>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</si>
  <si>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</si>
  <si>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</si>
  <si>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</si>
  <si>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</si>
  <si>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</si>
  <si>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</si>
  <si>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</si>
  <si>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</si>
  <si>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</si>
  <si>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</si>
  <si>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</si>
  <si>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</si>
  <si>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</si>
  <si>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</si>
  <si>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</si>
  <si>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</si>
  <si>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</si>
  <si>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</si>
  <si>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</si>
  <si>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</si>
  <si>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</si>
  <si>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</si>
  <si>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</si>
  <si>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</si>
  <si>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</si>
  <si>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</si>
  <si>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</si>
  <si>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</si>
  <si>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</si>
  <si>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</si>
  <si>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</si>
  <si>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</si>
  <si>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</si>
  <si>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</si>
  <si>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</si>
  <si>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</si>
  <si>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</si>
  <si>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</si>
  <si>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</si>
  <si>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</si>
  <si>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</si>
  <si>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</si>
  <si>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</si>
  <si>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</si>
  <si>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</si>
  <si>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</si>
  <si>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</si>
  <si>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</si>
  <si>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</si>
  <si>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</si>
  <si>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</si>
  <si>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</si>
  <si>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</si>
  <si>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</si>
  <si>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</si>
  <si>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</si>
  <si>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</si>
  <si>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</si>
  <si>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</si>
  <si>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</si>
  <si>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</si>
  <si>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</si>
  <si>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</si>
  <si>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</si>
  <si>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</si>
  <si>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</si>
  <si>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</si>
  <si>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</si>
  <si>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</si>
  <si>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</si>
  <si>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</si>
  <si>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</si>
  <si>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</si>
  <si>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</si>
  <si>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</si>
  <si>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</si>
  <si>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</si>
  <si>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</si>
  <si>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</si>
  <si>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</si>
  <si>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</si>
  <si>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</si>
  <si>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</si>
  <si>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</si>
  <si>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</si>
  <si>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</si>
  <si>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</si>
  <si>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</si>
  <si>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</si>
  <si>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</si>
  <si>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</si>
  <si>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</si>
  <si>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</si>
  <si>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</si>
  <si>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</si>
  <si>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</si>
  <si>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</si>
  <si>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</si>
  <si>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</si>
  <si>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</si>
  <si>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</si>
  <si>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</si>
  <si>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</si>
  <si>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</si>
  <si>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</si>
  <si>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</si>
  <si>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</si>
  <si>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</si>
  <si>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</si>
  <si>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</si>
  <si>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</si>
  <si>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</si>
  <si>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</si>
  <si>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</si>
  <si>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</si>
  <si>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</si>
  <si>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</si>
  <si>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</si>
  <si>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</si>
  <si>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</si>
  <si>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</si>
  <si>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</si>
  <si>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</si>
  <si>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</si>
  <si>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</si>
  <si>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</si>
  <si>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</si>
  <si>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</si>
  <si>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</si>
  <si>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</si>
  <si>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</si>
  <si>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</si>
  <si>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</si>
  <si>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</si>
  <si>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</si>
  <si>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</si>
  <si>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</si>
  <si>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</si>
  <si>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</si>
  <si>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</si>
  <si>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</si>
  <si>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</si>
  <si>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</si>
  <si>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</si>
  <si>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</si>
  <si>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</si>
  <si>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</si>
  <si>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</si>
  <si>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</si>
  <si>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</si>
  <si>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</si>
  <si>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</si>
  <si>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</si>
  <si>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</si>
  <si>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</si>
  <si>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</si>
  <si>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</si>
  <si>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</si>
  <si>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</si>
  <si>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</si>
  <si>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</si>
  <si>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</si>
  <si>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</si>
  <si>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</si>
  <si>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</si>
  <si>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</si>
  <si>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</si>
  <si>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</si>
  <si>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</si>
  <si>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</si>
  <si>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</si>
  <si>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</si>
  <si>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</si>
  <si>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</si>
  <si>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</si>
  <si>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</si>
  <si>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</si>
  <si>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</si>
  <si>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</si>
  <si>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</si>
  <si>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</si>
  <si>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</si>
  <si>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</si>
  <si>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</si>
  <si>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</si>
  <si>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</si>
  <si>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</si>
  <si>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</si>
  <si>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</si>
  <si>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</si>
  <si>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</si>
  <si>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</si>
  <si>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</si>
  <si>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</si>
  <si>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</si>
  <si>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</si>
  <si>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</si>
  <si>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</si>
  <si>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</si>
  <si>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</si>
  <si>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</si>
  <si>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</si>
  <si>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</si>
  <si>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</si>
  <si>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</si>
  <si>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</si>
  <si>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</si>
  <si>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</si>
  <si>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</si>
  <si>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</si>
  <si>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</si>
  <si>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</si>
  <si>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</si>
  <si>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</si>
  <si>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</si>
  <si>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</si>
  <si>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</si>
  <si>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</si>
  <si>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</si>
  <si>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</si>
  <si>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</si>
  <si>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</si>
  <si>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</si>
  <si>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</si>
  <si>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</si>
  <si>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</si>
  <si>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</si>
  <si>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</si>
  <si>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</si>
  <si>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</si>
  <si>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</si>
  <si>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</si>
  <si>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</si>
  <si>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</si>
  <si>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</si>
  <si>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</si>
  <si>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</si>
  <si>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</si>
  <si>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</si>
  <si>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</si>
  <si>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</si>
  <si>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</si>
  <si>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</si>
  <si>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</si>
  <si>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</si>
  <si>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</si>
  <si>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</si>
  <si>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</si>
  <si>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</si>
  <si>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</si>
  <si>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</si>
  <si>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</si>
  <si>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</si>
  <si>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</si>
  <si>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</si>
  <si>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</si>
  <si>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</si>
  <si>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</si>
  <si>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</si>
  <si>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</si>
  <si>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</si>
  <si>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</si>
  <si>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</si>
  <si>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</si>
  <si>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</si>
  <si>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</si>
  <si>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</si>
  <si>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</si>
  <si>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</si>
  <si>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</si>
  <si>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</si>
  <si>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</si>
  <si>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</si>
  <si>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</si>
  <si>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</si>
  <si>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</si>
  <si>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</si>
  <si>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</si>
  <si>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</si>
  <si>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</si>
  <si>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</si>
  <si>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</si>
  <si>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</si>
  <si>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</si>
  <si>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</si>
  <si>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</si>
  <si>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</si>
  <si>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</si>
  <si>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</si>
  <si>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</si>
  <si>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</si>
  <si>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</si>
  <si>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</si>
  <si>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</si>
  <si>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</si>
  <si>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</si>
  <si>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</si>
  <si>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</si>
  <si>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</si>
  <si>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</si>
  <si>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</si>
  <si>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</si>
  <si>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</si>
  <si>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</si>
  <si>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</si>
  <si>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</si>
  <si>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</si>
  <si>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</si>
  <si>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</si>
  <si>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</si>
  <si>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</si>
  <si>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</si>
  <si>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</si>
  <si>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</si>
  <si>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</si>
  <si>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</si>
  <si>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</si>
  <si>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</si>
  <si>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</si>
  <si>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</si>
  <si>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</si>
  <si>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</si>
  <si>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</si>
  <si>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</si>
  <si>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</si>
  <si>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</si>
  <si>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</si>
  <si>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</si>
  <si>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</si>
  <si>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</si>
  <si>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</si>
  <si>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</si>
  <si>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</si>
  <si>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</si>
  <si>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</si>
  <si>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</si>
  <si>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</si>
  <si>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</si>
  <si>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</si>
  <si>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</si>
  <si>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</si>
  <si>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</si>
  <si>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</si>
  <si>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</si>
  <si>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</si>
  <si>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</si>
  <si>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</si>
  <si>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</si>
  <si>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</si>
  <si>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</si>
  <si>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</si>
  <si>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</si>
  <si>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</si>
  <si>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</si>
  <si>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</si>
  <si>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</si>
  <si>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</si>
  <si>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</si>
  <si>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</si>
  <si>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</si>
  <si>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</si>
  <si>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</si>
  <si>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</si>
  <si>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</si>
  <si>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</si>
  <si>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</si>
  <si>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</si>
  <si>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</si>
  <si>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</si>
  <si>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</si>
  <si>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</si>
  <si>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</si>
  <si>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</si>
  <si>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</si>
  <si>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</si>
  <si>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</si>
  <si>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</si>
  <si>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</si>
  <si>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</si>
  <si>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</si>
  <si>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</si>
  <si>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</si>
  <si>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</si>
  <si>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</si>
  <si>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</si>
  <si>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</si>
  <si>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</si>
  <si>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</si>
  <si>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</si>
  <si>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</si>
  <si>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</si>
  <si>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</si>
  <si>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</si>
  <si>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</si>
  <si>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</si>
  <si>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</si>
  <si>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</si>
  <si>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</si>
  <si>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</si>
  <si>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</si>
  <si>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</si>
  <si>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</si>
  <si>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</si>
  <si>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</si>
  <si>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</si>
  <si>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</si>
  <si>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</si>
  <si>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</si>
  <si>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</si>
  <si>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</si>
  <si>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</si>
  <si>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</si>
  <si>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</si>
  <si>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</si>
  <si>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</si>
  <si>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</si>
  <si>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</si>
  <si>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</si>
  <si>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</si>
  <si>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</si>
  <si>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</si>
  <si>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</si>
  <si>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</si>
  <si>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</si>
  <si>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</si>
  <si>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</si>
  <si>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</si>
  <si>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</si>
  <si>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</si>
  <si>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</si>
  <si>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</si>
  <si>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</si>
  <si>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</si>
  <si>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</si>
  <si>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</si>
  <si>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</si>
  <si>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</si>
  <si>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</si>
  <si>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</si>
  <si>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</si>
  <si>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</si>
  <si>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</si>
  <si>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</si>
  <si>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</si>
  <si>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</si>
  <si>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</si>
  <si>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</si>
  <si>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</si>
  <si>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</si>
  <si>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</si>
  <si>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</si>
  <si>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</si>
  <si>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</si>
  <si>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</si>
  <si>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</si>
  <si>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</si>
  <si>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</si>
  <si>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</si>
  <si>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</si>
  <si>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</si>
  <si>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</si>
  <si>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</si>
  <si>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</si>
  <si>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</si>
  <si>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</si>
  <si>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</si>
  <si>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</si>
  <si>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</si>
  <si>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</si>
  <si>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</si>
  <si>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</si>
  <si>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</si>
  <si>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</si>
  <si>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</si>
  <si>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</si>
  <si>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</si>
  <si>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</si>
  <si>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</si>
  <si>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</si>
  <si>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</si>
  <si>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</si>
  <si>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</si>
  <si>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</si>
  <si>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</si>
  <si>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</si>
  <si>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</si>
  <si>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</si>
  <si>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</si>
  <si>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</si>
  <si>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</si>
  <si>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</si>
  <si>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</si>
  <si>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</si>
  <si>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</si>
  <si>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</si>
  <si>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</si>
  <si>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</si>
  <si>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</si>
  <si>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</si>
  <si>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</si>
  <si>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</si>
  <si>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</si>
  <si>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</si>
  <si>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</si>
  <si>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</si>
  <si>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</si>
  <si>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</si>
  <si>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</si>
  <si>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</si>
  <si>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</si>
  <si>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</si>
  <si>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</si>
  <si>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</si>
  <si>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</si>
  <si>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</si>
  <si>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</si>
  <si>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</si>
  <si>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</si>
  <si>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</si>
  <si>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</si>
  <si>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</si>
  <si>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</si>
  <si>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</si>
  <si>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</si>
  <si>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</si>
  <si>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</si>
  <si>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</si>
  <si>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</si>
  <si>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</si>
  <si>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</si>
  <si>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</si>
  <si>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</si>
  <si>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</si>
  <si>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</si>
  <si>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</si>
  <si>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</si>
  <si>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</si>
  <si>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</si>
  <si>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</si>
  <si>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</si>
  <si>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</si>
  <si>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</si>
  <si>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</si>
  <si>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</si>
  <si>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</si>
  <si>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</si>
  <si>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</si>
  <si>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</si>
  <si>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</si>
  <si>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</si>
  <si>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</si>
  <si>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</si>
  <si>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</si>
  <si>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</si>
  <si>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</si>
  <si>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</si>
  <si>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</si>
  <si>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</si>
  <si>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</si>
  <si>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</si>
  <si>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</si>
  <si>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</si>
  <si>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</si>
  <si>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</si>
  <si>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</si>
  <si>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</si>
  <si>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</si>
  <si>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</si>
  <si>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</si>
  <si>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</si>
  <si>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</si>
  <si>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</si>
  <si>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</si>
  <si>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</si>
  <si>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</si>
  <si>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</si>
  <si>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</si>
  <si>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</si>
  <si>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</si>
  <si>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</si>
  <si>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</si>
  <si>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</si>
  <si>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</si>
  <si>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</si>
  <si>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</si>
  <si>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</si>
  <si>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</si>
  <si>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</si>
  <si>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</si>
  <si>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</si>
  <si>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</si>
  <si>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</si>
  <si>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</si>
  <si>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</si>
  <si>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</si>
  <si>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</si>
  <si>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</si>
  <si>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</si>
  <si>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</si>
  <si>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</si>
  <si>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</si>
  <si>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</si>
  <si>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</si>
  <si>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</si>
  <si>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</si>
  <si>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</si>
  <si>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</si>
  <si>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</si>
  <si>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</si>
  <si>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</si>
  <si>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</si>
  <si>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</si>
  <si>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</si>
  <si>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</si>
  <si>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</si>
  <si>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</si>
  <si>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</si>
  <si>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</si>
  <si>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</si>
  <si>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</si>
  <si>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</si>
  <si>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</si>
  <si>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</si>
  <si>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</si>
  <si>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</si>
  <si>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</si>
  <si>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</si>
  <si>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</si>
  <si>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</si>
  <si>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</si>
  <si>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</si>
  <si>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</si>
  <si>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</si>
  <si>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</si>
  <si>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</si>
  <si>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</si>
  <si>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</si>
  <si>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</si>
  <si>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</si>
  <si>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</si>
  <si>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</si>
  <si>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</si>
  <si>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</si>
  <si>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</si>
  <si>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</si>
  <si>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</si>
  <si>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</si>
  <si>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</si>
  <si>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</si>
  <si>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</si>
  <si>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</si>
  <si>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</si>
  <si>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</si>
  <si>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</si>
  <si>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</si>
  <si>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</si>
  <si>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</si>
  <si>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</si>
  <si>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</si>
  <si>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</si>
  <si>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</si>
  <si>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</si>
  <si>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</si>
  <si>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</si>
  <si>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</si>
  <si>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</si>
  <si>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</si>
  <si>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</si>
  <si>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</si>
  <si>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</si>
  <si>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</si>
  <si>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</si>
  <si>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</si>
  <si>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</si>
  <si>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</si>
  <si>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</si>
  <si>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</si>
  <si>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</si>
  <si>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</si>
  <si>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</si>
  <si>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</si>
  <si>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</si>
  <si>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</si>
  <si>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</si>
  <si>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</si>
  <si>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</si>
  <si>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</si>
  <si>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</si>
  <si>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</si>
  <si>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</si>
  <si>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</si>
  <si>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</si>
  <si>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</si>
  <si>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</si>
  <si>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</si>
  <si>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</si>
  <si>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</si>
  <si>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</si>
  <si>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</si>
  <si>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</si>
  <si>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</si>
  <si>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</si>
  <si>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</si>
  <si>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</si>
  <si>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</si>
  <si>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</si>
  <si>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</si>
  <si>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</si>
  <si>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</si>
  <si>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</si>
  <si>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</si>
  <si>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</si>
  <si>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</si>
  <si>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</si>
  <si>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</si>
  <si>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</si>
  <si>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</si>
  <si>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</si>
  <si>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</si>
  <si>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</si>
  <si>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</si>
  <si>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</si>
  <si>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</si>
  <si>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</si>
  <si>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</si>
  <si>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</si>
  <si>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</si>
  <si>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</si>
  <si>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</si>
  <si>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</si>
  <si>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</si>
  <si>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</si>
  <si>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</si>
  <si>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</si>
  <si>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</si>
  <si>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</si>
  <si>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</si>
  <si>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</si>
  <si>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</si>
  <si>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</si>
  <si>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</si>
  <si>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</si>
  <si>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</si>
  <si>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</si>
  <si>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</si>
  <si>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</si>
  <si>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</si>
  <si>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</si>
  <si>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</si>
  <si>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</si>
  <si>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</si>
  <si>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</si>
  <si>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</si>
  <si>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</si>
  <si>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</si>
  <si>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</si>
  <si>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</si>
  <si>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</si>
  <si>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</si>
  <si>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</si>
  <si>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</si>
  <si>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</si>
  <si>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</si>
  <si>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</si>
  <si>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</si>
  <si>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</si>
  <si>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</si>
  <si>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</si>
  <si>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</si>
  <si>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</si>
  <si>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</si>
  <si>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</si>
  <si>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</si>
  <si>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</si>
  <si>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</si>
  <si>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</si>
  <si>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</si>
  <si>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</si>
  <si>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</si>
  <si>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</si>
  <si>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</si>
  <si>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</si>
  <si>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</si>
  <si>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</si>
  <si>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</si>
  <si>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</si>
  <si>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</si>
  <si>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</si>
  <si>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</si>
  <si>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</si>
  <si>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</si>
  <si>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</si>
  <si>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</si>
  <si>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</si>
  <si>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</si>
  <si>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</si>
  <si>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</si>
  <si>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</si>
  <si>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</si>
  <si>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</si>
  <si>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</si>
  <si>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</si>
  <si>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</si>
  <si>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</si>
  <si>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</si>
  <si>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</si>
  <si>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</si>
  <si>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</si>
  <si>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</si>
  <si>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</si>
  <si>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</si>
  <si>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</si>
  <si>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</si>
  <si>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</si>
  <si>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</si>
  <si>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</si>
  <si>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</si>
  <si>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</si>
  <si>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</si>
  <si>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</si>
  <si>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</si>
  <si>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</si>
  <si>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</si>
  <si>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</si>
  <si>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</si>
  <si>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</si>
  <si>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</si>
  <si>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</si>
  <si>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</si>
  <si>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</si>
  <si>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</si>
  <si>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</si>
  <si>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</si>
  <si>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</si>
  <si>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</si>
  <si>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</si>
  <si>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</si>
  <si>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</si>
  <si>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</si>
  <si>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</si>
  <si>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</si>
  <si>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</si>
  <si>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</si>
  <si>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</si>
  <si>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</si>
  <si>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</si>
  <si>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</si>
  <si>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</si>
  <si>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</si>
  <si>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</si>
  <si>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</si>
  <si>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</si>
  <si>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</si>
  <si>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</si>
  <si>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</si>
  <si>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</si>
  <si>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</si>
  <si>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</si>
  <si>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</si>
  <si>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</si>
  <si>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</si>
  <si>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</si>
  <si>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</si>
  <si>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</si>
  <si>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</si>
  <si>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</si>
  <si>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</si>
  <si>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</si>
  <si>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</si>
  <si>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</si>
  <si>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</si>
  <si>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</si>
  <si>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</si>
  <si>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</si>
  <si>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</si>
  <si>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</si>
  <si>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</si>
  <si>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</si>
  <si>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</si>
  <si>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</si>
  <si>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</si>
  <si>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</si>
  <si>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</si>
  <si>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</si>
  <si>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</si>
  <si>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</si>
  <si>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</si>
  <si>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</si>
  <si>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</si>
  <si>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</si>
  <si>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</si>
  <si>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</si>
  <si>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</si>
  <si>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</si>
  <si>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</si>
  <si>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</si>
  <si>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</si>
  <si>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</si>
  <si>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</si>
  <si>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</si>
  <si>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</si>
  <si>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</si>
  <si>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</si>
  <si>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</si>
  <si>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</si>
  <si>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</si>
  <si>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</si>
  <si>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</si>
  <si>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</si>
  <si>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</si>
  <si>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</si>
  <si>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</si>
  <si>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</si>
  <si>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</si>
  <si>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</si>
  <si>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</si>
  <si>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</si>
  <si>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</si>
  <si>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</si>
  <si>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</si>
  <si>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</si>
  <si>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</si>
  <si>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</si>
  <si>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</si>
  <si>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</si>
  <si>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</si>
  <si>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</si>
  <si>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</si>
  <si>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</si>
  <si>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</si>
  <si>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</si>
  <si>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</si>
  <si>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</si>
  <si>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</si>
  <si>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</si>
  <si>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</si>
  <si>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</si>
  <si>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</si>
  <si>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</si>
  <si>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</si>
  <si>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</si>
  <si>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</si>
  <si>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</si>
  <si>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</si>
  <si>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</si>
  <si>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</si>
  <si>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</si>
  <si>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</si>
  <si>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</si>
  <si>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</si>
  <si>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</si>
  <si>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</si>
  <si>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</si>
  <si>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</si>
  <si>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</si>
  <si>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</si>
  <si>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</si>
  <si>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</si>
  <si>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</si>
  <si>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</si>
  <si>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</si>
  <si>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</si>
  <si>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</si>
  <si>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</si>
  <si>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</si>
  <si>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</si>
  <si>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</si>
  <si>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</si>
  <si>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</si>
  <si>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</si>
  <si>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</si>
  <si>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</si>
  <si>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</si>
  <si>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</si>
  <si>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</si>
  <si>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</si>
  <si>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</si>
  <si>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</si>
  <si>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</si>
  <si>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</si>
  <si>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</si>
  <si>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</si>
  <si>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</si>
  <si>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</si>
  <si>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</si>
  <si>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</si>
  <si>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</si>
  <si>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</si>
  <si>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</si>
  <si>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</si>
  <si>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</si>
  <si>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</si>
  <si>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</si>
  <si>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</si>
  <si>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</si>
  <si>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</si>
  <si>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</si>
  <si>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</si>
  <si>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</si>
  <si>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</si>
  <si>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</si>
  <si>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</si>
  <si>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</si>
  <si>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</si>
  <si>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</si>
  <si>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</si>
  <si>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</si>
  <si>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</si>
  <si>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</si>
  <si>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</si>
  <si>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</si>
  <si>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</si>
  <si>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</si>
  <si>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</si>
  <si>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</si>
  <si>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</si>
  <si>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</si>
  <si>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</si>
  <si>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</si>
  <si>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</si>
  <si>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</si>
  <si>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</si>
  <si>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</si>
  <si>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</si>
  <si>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</si>
  <si>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</si>
  <si>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</si>
  <si>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</si>
  <si>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</si>
  <si>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</si>
  <si>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</si>
  <si>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</si>
  <si>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</si>
  <si>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</si>
  <si>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</si>
  <si>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</si>
  <si>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</si>
  <si>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</si>
  <si>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</si>
  <si>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</si>
  <si>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</si>
  <si>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</si>
  <si>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</si>
  <si>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</si>
  <si>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</si>
  <si>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</si>
  <si>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</si>
  <si>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</si>
  <si>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</si>
  <si>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</si>
  <si>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</si>
  <si>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</si>
  <si>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</si>
  <si>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</si>
  <si>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</si>
  <si>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</si>
  <si>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</si>
  <si>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</si>
  <si>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</si>
  <si>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</si>
  <si>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</si>
  <si>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</si>
  <si>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</si>
  <si>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</si>
  <si>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</si>
  <si>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</si>
  <si>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</si>
  <si>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</si>
  <si>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</si>
  <si>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</si>
  <si>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</si>
  <si>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</si>
  <si>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</si>
  <si>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</si>
  <si>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</si>
  <si>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</si>
  <si>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</si>
  <si>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</si>
  <si>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</si>
  <si>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</si>
  <si>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</si>
  <si>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</si>
  <si>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</si>
  <si>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</si>
  <si>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</si>
  <si>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</si>
  <si>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</si>
  <si>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</si>
  <si>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</si>
  <si>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</si>
  <si>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</si>
  <si>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</si>
  <si>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</si>
  <si>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</si>
  <si>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</si>
  <si>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</si>
  <si>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</si>
  <si>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</si>
  <si>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</si>
  <si>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</si>
  <si>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</si>
  <si>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</si>
  <si>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</si>
  <si>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</si>
  <si>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</si>
  <si>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</si>
  <si>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</si>
  <si>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</si>
  <si>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</si>
  <si>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</si>
  <si>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</si>
  <si>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</si>
  <si>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</si>
  <si>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</si>
  <si>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</si>
  <si>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</si>
  <si>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</si>
  <si>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</si>
  <si>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</si>
  <si>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</si>
  <si>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</si>
  <si>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</si>
  <si>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</si>
  <si>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</si>
  <si>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</si>
  <si>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</si>
  <si>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</si>
  <si>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</si>
  <si>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</si>
  <si>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</si>
  <si>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</si>
  <si>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</si>
  <si>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</si>
  <si>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</si>
  <si>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</si>
  <si>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</si>
  <si>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</si>
  <si>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</si>
  <si>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</si>
  <si>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</si>
  <si>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</si>
  <si>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</si>
  <si>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</si>
  <si>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</si>
  <si>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</si>
  <si>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</si>
  <si>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</si>
  <si>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</si>
  <si>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</si>
  <si>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</si>
  <si>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</si>
  <si>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</si>
  <si>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</si>
  <si>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</si>
  <si>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</si>
  <si>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</si>
  <si>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</si>
  <si>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</si>
  <si>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</si>
  <si>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</si>
  <si>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</si>
  <si>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</si>
  <si>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</si>
  <si>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</si>
  <si>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</si>
  <si>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</si>
  <si>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</si>
  <si>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</si>
  <si>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</si>
  <si>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</si>
  <si>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</si>
  <si>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</si>
  <si>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</si>
  <si>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</si>
  <si>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</si>
  <si>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</si>
  <si>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</si>
  <si>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</si>
  <si>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</si>
  <si>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</si>
  <si>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</si>
  <si>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</si>
  <si>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</si>
  <si>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</si>
  <si>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</si>
  <si>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</si>
  <si>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</si>
  <si>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</si>
  <si>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</si>
  <si>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</si>
  <si>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</si>
  <si>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</si>
  <si>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</si>
  <si>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</si>
  <si>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</si>
  <si>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</si>
  <si>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</si>
  <si>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</si>
  <si>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</si>
  <si>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</si>
  <si>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</si>
  <si>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</si>
  <si>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</si>
  <si>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</si>
  <si>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</si>
  <si>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</si>
  <si>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</si>
  <si>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</si>
  <si>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</si>
  <si>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</si>
  <si>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</si>
  <si>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</si>
  <si>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</si>
  <si>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</si>
  <si>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</si>
  <si>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</si>
  <si>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</si>
  <si>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</si>
  <si>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</si>
  <si>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</si>
  <si>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</si>
  <si>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</si>
  <si>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</si>
  <si>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</si>
  <si>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</si>
  <si>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</si>
  <si>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</si>
  <si>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</si>
  <si>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</si>
  <si>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</si>
  <si>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</si>
  <si>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</si>
  <si>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</si>
  <si>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</si>
  <si>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</si>
  <si>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</si>
  <si>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</si>
  <si>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</si>
  <si>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</si>
  <si>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</si>
  <si>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</si>
  <si>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</si>
  <si>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</si>
  <si>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</si>
  <si>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</si>
  <si>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</si>
  <si>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</si>
  <si>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</si>
  <si>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</si>
  <si>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</si>
  <si>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</si>
  <si>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</si>
  <si>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</si>
  <si>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</si>
  <si>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</si>
  <si>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</si>
  <si>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</si>
  <si>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</si>
  <si>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</si>
  <si>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</si>
  <si>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</si>
  <si>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</si>
  <si>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</si>
  <si>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</si>
  <si>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</si>
  <si>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</si>
  <si>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</si>
  <si>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</si>
  <si>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</si>
  <si>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</si>
  <si>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</si>
  <si>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</si>
  <si>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</si>
  <si>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</si>
  <si>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</si>
  <si>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</si>
  <si>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</si>
  <si>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</si>
  <si>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</si>
  <si>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</si>
  <si>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</si>
  <si>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</si>
  <si>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</si>
  <si>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</si>
  <si>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</si>
  <si>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</si>
  <si>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</si>
  <si>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</si>
  <si>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</si>
  <si>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</si>
  <si>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</si>
  <si>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</si>
  <si>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</si>
  <si>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</si>
  <si>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</si>
  <si>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</si>
  <si>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</si>
  <si>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</si>
  <si>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</si>
  <si>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</si>
  <si>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</si>
  <si>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</si>
  <si>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</si>
  <si>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</si>
  <si>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</si>
  <si>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</si>
  <si>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</si>
  <si>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</si>
  <si>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</si>
  <si>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</si>
  <si>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</si>
  <si>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</si>
  <si>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</si>
  <si>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</si>
  <si>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</si>
  <si>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</si>
  <si>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</si>
  <si>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</si>
  <si>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</si>
  <si>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</si>
  <si>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</si>
  <si>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</si>
  <si>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</si>
  <si>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</si>
  <si>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</si>
  <si>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</si>
  <si>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</si>
  <si>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</si>
  <si>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</si>
  <si>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</si>
  <si>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</si>
  <si>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</si>
  <si>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</si>
  <si>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</si>
  <si>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</si>
  <si>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</si>
  <si>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</si>
  <si>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</si>
  <si>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</si>
  <si>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</si>
  <si>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</si>
  <si>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</si>
  <si>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</si>
  <si>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</si>
  <si>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</si>
  <si>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</si>
  <si>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</si>
  <si>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</si>
  <si>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</si>
  <si>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</si>
  <si>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</si>
  <si>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</si>
  <si>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</si>
  <si>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</si>
  <si>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</si>
  <si>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</si>
  <si>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</si>
  <si>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</si>
  <si>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</si>
  <si>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</si>
  <si>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</si>
  <si>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</si>
  <si>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</si>
  <si>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</si>
  <si>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</si>
  <si>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</si>
  <si>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</si>
  <si>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</si>
  <si>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</si>
  <si>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</si>
  <si>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</si>
  <si>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</si>
  <si>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</si>
  <si>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</si>
  <si>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</si>
  <si>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</si>
  <si>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</si>
  <si>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</si>
  <si>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</si>
  <si>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</si>
  <si>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</si>
  <si>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</si>
  <si>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</si>
  <si>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</si>
  <si>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</si>
  <si>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</si>
  <si>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</si>
  <si>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</si>
  <si>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</si>
  <si>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</si>
  <si>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</si>
  <si>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</si>
  <si>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</si>
  <si>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</si>
  <si>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</si>
  <si>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</si>
  <si>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</si>
  <si>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</si>
  <si>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</si>
  <si>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</si>
  <si>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</si>
  <si>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</si>
  <si>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</si>
  <si>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</si>
  <si>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</si>
  <si>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</si>
  <si>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</si>
  <si>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</si>
  <si>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</si>
  <si>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</si>
  <si>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</si>
  <si>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</si>
  <si>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</si>
  <si>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</si>
  <si>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</si>
  <si>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</si>
  <si>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</si>
  <si>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</si>
  <si>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</si>
  <si>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</si>
  <si>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</si>
  <si>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</si>
  <si>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</si>
  <si>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</si>
  <si>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</si>
  <si>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</si>
  <si>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</si>
  <si>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</si>
  <si>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</si>
  <si>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</si>
  <si>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</si>
  <si>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</si>
  <si>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</si>
  <si>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</si>
  <si>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</si>
  <si>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</si>
  <si>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</si>
  <si>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</si>
  <si>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</si>
  <si>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</si>
  <si>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</si>
  <si>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</si>
  <si>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</si>
  <si>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</si>
  <si>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</si>
  <si>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</si>
  <si>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</si>
  <si>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</si>
  <si>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</si>
  <si>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</si>
  <si>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</si>
  <si>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</si>
  <si>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</si>
  <si>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</si>
  <si>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</si>
  <si>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</si>
  <si>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</si>
  <si>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</si>
  <si>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</si>
  <si>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</si>
  <si>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</si>
  <si>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</si>
  <si>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</si>
  <si>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</si>
  <si>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</si>
  <si>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</si>
  <si>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</si>
  <si>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</si>
  <si>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</si>
  <si>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</si>
  <si>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</si>
  <si>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</si>
  <si>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</si>
  <si>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</si>
  <si>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</si>
  <si>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</si>
  <si>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</si>
  <si>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</si>
  <si>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</si>
  <si>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</si>
  <si>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</si>
  <si>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</si>
  <si>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</si>
  <si>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</si>
  <si>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</si>
  <si>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</si>
  <si>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</si>
  <si>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</si>
  <si>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</si>
  <si>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</si>
  <si>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</si>
  <si>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</si>
  <si>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</si>
  <si>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</si>
  <si>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</si>
  <si>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</si>
  <si>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</si>
  <si>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</si>
  <si>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</si>
  <si>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</si>
  <si>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</si>
  <si>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</si>
  <si>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</si>
  <si>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</si>
  <si>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</si>
  <si>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</si>
  <si>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</si>
  <si>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</si>
  <si>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</si>
  <si>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</si>
  <si>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</si>
  <si>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</si>
  <si>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</si>
  <si>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</si>
  <si>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</si>
  <si>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</si>
  <si>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</si>
  <si>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</si>
  <si>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</si>
  <si>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</si>
  <si>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</si>
  <si>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</si>
  <si>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</si>
  <si>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</si>
  <si>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</si>
  <si>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</si>
  <si>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</si>
  <si>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</si>
  <si>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</si>
  <si>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</si>
  <si>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</si>
  <si>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</si>
  <si>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</si>
  <si>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</si>
  <si>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</si>
  <si>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</si>
  <si>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</si>
  <si>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</si>
  <si>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</si>
  <si>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</si>
  <si>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</si>
  <si>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</si>
  <si>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</si>
  <si>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</si>
  <si>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</si>
  <si>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</si>
  <si>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</si>
  <si>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</si>
  <si>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</si>
  <si>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</si>
  <si>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</si>
  <si>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</si>
  <si>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</si>
  <si>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</si>
  <si>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</si>
  <si>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</si>
  <si>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</si>
  <si>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</si>
  <si>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</si>
  <si>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</si>
  <si>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</si>
  <si>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</si>
  <si>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</si>
  <si>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</si>
  <si>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</si>
  <si>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</si>
  <si>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</si>
  <si>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</si>
  <si>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</si>
  <si>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</si>
  <si>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</si>
  <si>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</si>
  <si>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</si>
  <si>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</si>
  <si>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</si>
  <si>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</si>
  <si>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</si>
  <si>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</si>
  <si>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</si>
  <si>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</si>
  <si>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</si>
  <si>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</si>
  <si>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</si>
  <si>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</si>
  <si>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</si>
  <si>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</si>
  <si>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</si>
  <si>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</si>
  <si>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</si>
  <si>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</si>
  <si>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</si>
  <si>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</si>
  <si>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</si>
  <si>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</si>
  <si>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</si>
  <si>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</si>
  <si>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</si>
  <si>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</si>
  <si>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</si>
  <si>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</si>
  <si>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</si>
  <si>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</si>
  <si>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</si>
  <si>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</si>
  <si>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</si>
  <si>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</si>
  <si>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</si>
  <si>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</si>
  <si>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</si>
  <si>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</si>
  <si>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</si>
  <si>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</si>
  <si>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</si>
  <si>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</si>
  <si>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</si>
  <si>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</si>
  <si>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</si>
  <si>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</si>
  <si>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</si>
  <si>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</si>
  <si>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</si>
  <si>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</si>
  <si>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</si>
  <si>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</si>
  <si>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</si>
  <si>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</si>
  <si>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</si>
  <si>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</si>
  <si>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</si>
  <si>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</si>
  <si>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</si>
  <si>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</si>
  <si>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</si>
  <si>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</si>
  <si>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</si>
  <si>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</si>
  <si>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</si>
  <si>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</si>
  <si>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</si>
  <si>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</si>
  <si>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</si>
  <si>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</si>
  <si>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</si>
  <si>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</si>
  <si>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</si>
  <si>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</si>
  <si>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</si>
  <si>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</si>
  <si>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</si>
  <si>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</si>
  <si>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</si>
  <si>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</si>
  <si>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</si>
  <si>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</si>
  <si>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</si>
  <si>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</si>
  <si>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</si>
  <si>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</si>
  <si>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</si>
  <si>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</si>
  <si>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</si>
  <si>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</si>
  <si>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</si>
  <si>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</si>
  <si>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</si>
  <si>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</si>
  <si>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</si>
  <si>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</si>
  <si>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</si>
  <si>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</si>
  <si>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</si>
  <si>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</si>
  <si>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</si>
  <si>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</si>
  <si>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</si>
  <si>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</si>
  <si>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</si>
  <si>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</si>
  <si>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</si>
  <si>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</si>
  <si>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</si>
  <si>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</si>
  <si>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</si>
  <si>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</si>
  <si>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</si>
  <si>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</si>
  <si>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</si>
  <si>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</si>
  <si>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</si>
  <si>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</si>
  <si>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</si>
  <si>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</si>
  <si>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</si>
  <si>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</si>
  <si>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</si>
  <si>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</si>
  <si>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</si>
  <si>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</si>
  <si>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</si>
  <si>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</si>
  <si>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</si>
  <si>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</si>
  <si>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</si>
  <si>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</si>
  <si>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</si>
  <si>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</si>
  <si>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</si>
  <si>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</si>
  <si>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</si>
  <si>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</si>
  <si>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</si>
  <si>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</si>
  <si>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</si>
  <si>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</si>
  <si>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</si>
  <si>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</si>
  <si>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</si>
  <si>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</si>
  <si>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</si>
  <si>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</si>
  <si>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</si>
  <si>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</si>
  <si>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</si>
  <si>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</si>
  <si>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</si>
  <si>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</si>
  <si>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</si>
  <si>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</si>
  <si>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</si>
  <si>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</si>
  <si>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</si>
  <si>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</si>
  <si>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</si>
  <si>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</si>
  <si>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</si>
  <si>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</si>
  <si>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</si>
  <si>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</si>
  <si>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</si>
  <si>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</si>
  <si>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</si>
  <si>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</si>
  <si>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</si>
  <si>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</si>
  <si>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</si>
  <si>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</si>
  <si>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</si>
  <si>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</si>
  <si>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</si>
  <si>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</si>
  <si>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</si>
  <si>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</si>
  <si>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</si>
  <si>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</si>
  <si>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</si>
  <si>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</si>
  <si>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</si>
  <si>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</si>
  <si>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</si>
  <si>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</si>
  <si>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</si>
  <si>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</si>
  <si>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</si>
  <si>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</si>
  <si>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</si>
  <si>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</si>
  <si>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</si>
  <si>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</si>
  <si>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</si>
  <si>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</si>
  <si>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</si>
  <si>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</si>
  <si>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</si>
  <si>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</si>
  <si>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</si>
  <si>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</si>
  <si>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</si>
  <si>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</si>
  <si>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</si>
  <si>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</si>
  <si>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</si>
  <si>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</si>
  <si>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</si>
  <si>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</si>
  <si>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</si>
  <si>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</si>
  <si>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</si>
  <si>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</si>
  <si>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</si>
  <si>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</si>
  <si>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</si>
  <si>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</si>
  <si>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</si>
  <si>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</si>
  <si>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</si>
  <si>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</si>
  <si>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</si>
  <si>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</si>
  <si>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</si>
  <si>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</si>
  <si>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</si>
  <si>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</si>
  <si>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</si>
  <si>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</si>
  <si>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</si>
  <si>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</si>
  <si>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</si>
  <si>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</si>
  <si>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</si>
  <si>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</si>
  <si>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</si>
  <si>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</si>
  <si>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</si>
  <si>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</si>
  <si>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</si>
  <si>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</si>
  <si>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</si>
  <si>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</si>
  <si>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</si>
  <si>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</si>
  <si>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</si>
  <si>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</si>
  <si>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</si>
  <si>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</si>
  <si>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</si>
  <si>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</si>
  <si>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</si>
  <si>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</si>
  <si>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</si>
  <si>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</si>
  <si>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</si>
  <si>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</si>
  <si>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</si>
  <si>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</si>
  <si>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</si>
  <si>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</si>
  <si>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</si>
  <si>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</si>
  <si>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</si>
  <si>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</si>
  <si>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</si>
  <si>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</si>
  <si>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</si>
  <si>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</si>
  <si>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</si>
  <si>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</si>
  <si>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</si>
  <si>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</si>
  <si>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</si>
  <si>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</si>
  <si>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</si>
  <si>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</si>
  <si>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</si>
  <si>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</si>
  <si>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</si>
  <si>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</si>
  <si>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</si>
  <si>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</si>
  <si>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</si>
  <si>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</si>
  <si>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</si>
  <si>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</si>
  <si>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</si>
  <si>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</si>
  <si>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</si>
  <si>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</si>
  <si>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</si>
  <si>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</si>
  <si>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</si>
  <si>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</si>
  <si>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</si>
  <si>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</si>
  <si>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</si>
  <si>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</si>
  <si>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</si>
  <si>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</si>
  <si>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</si>
  <si>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</si>
  <si>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</si>
  <si>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</si>
  <si>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</si>
  <si>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</si>
  <si>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</si>
  <si>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</si>
  <si>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</si>
  <si>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</si>
  <si>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</si>
  <si>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</si>
  <si>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</si>
  <si>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</si>
  <si>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</si>
  <si>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</si>
  <si>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</si>
  <si>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</si>
  <si>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</si>
  <si>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</si>
  <si>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</si>
  <si>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</si>
  <si>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</si>
  <si>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</si>
  <si>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</si>
  <si>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</si>
  <si>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</si>
  <si>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</si>
  <si>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</si>
  <si>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</si>
  <si>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</si>
  <si>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</si>
  <si>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</si>
  <si>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</si>
  <si>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</si>
  <si>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</si>
  <si>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</si>
  <si>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</si>
  <si>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</si>
  <si>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</si>
  <si>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</si>
  <si>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</si>
  <si>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</si>
  <si>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</si>
  <si>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</si>
  <si>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</si>
  <si>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</si>
  <si>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</si>
  <si>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</si>
  <si>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</si>
  <si>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</si>
  <si>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</si>
  <si>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</si>
  <si>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</si>
  <si>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</si>
  <si>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</si>
  <si>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</si>
  <si>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</si>
  <si>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</si>
  <si>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</si>
  <si>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</si>
  <si>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</si>
  <si>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</si>
  <si>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</si>
  <si>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</si>
  <si>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</si>
  <si>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</si>
  <si>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</si>
  <si>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</si>
  <si>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</si>
  <si>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</si>
  <si>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</si>
  <si>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</si>
  <si>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</si>
  <si>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</si>
  <si>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</si>
  <si>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</si>
  <si>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</si>
  <si>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</si>
  <si>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</si>
  <si>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</si>
  <si>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</si>
  <si>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</si>
  <si>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</si>
  <si>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</si>
  <si>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</si>
  <si>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</si>
  <si>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</si>
  <si>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</si>
  <si>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</si>
  <si>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</si>
  <si>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</si>
  <si>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</si>
  <si>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</si>
  <si>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</si>
  <si>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</si>
  <si>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</si>
  <si>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</si>
  <si>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</si>
  <si>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</si>
  <si>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</si>
  <si>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</si>
  <si>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</si>
  <si>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</si>
  <si>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</si>
  <si>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</si>
  <si>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</si>
  <si>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</si>
  <si>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</si>
  <si>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</si>
  <si>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</si>
  <si>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</si>
  <si>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</si>
  <si>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</si>
  <si>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</si>
  <si>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</si>
  <si>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</si>
  <si>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</si>
  <si>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</si>
  <si>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</si>
  <si>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</si>
  <si>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</si>
  <si>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</si>
  <si>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</si>
  <si>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</si>
  <si>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</si>
  <si>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</si>
  <si>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</si>
  <si>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</si>
  <si>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</si>
  <si>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</si>
  <si>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</si>
  <si>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</si>
  <si>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</si>
  <si>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</si>
  <si>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</si>
  <si>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</si>
  <si>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</si>
  <si>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</si>
  <si>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</si>
  <si>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</si>
  <si>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</si>
  <si>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</si>
  <si>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</si>
  <si>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</si>
  <si>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</si>
  <si>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</si>
  <si>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</si>
  <si>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</si>
  <si>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</si>
  <si>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</si>
  <si>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</si>
  <si>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</si>
  <si>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</si>
  <si>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</si>
  <si>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</si>
  <si>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</si>
  <si>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</si>
  <si>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</si>
  <si>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</si>
  <si>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</si>
  <si>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</si>
  <si>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</si>
  <si>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</si>
  <si>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</si>
  <si>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</si>
  <si>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</si>
  <si>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</si>
  <si>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</si>
  <si>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</si>
  <si>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</si>
  <si>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</si>
  <si>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</si>
  <si>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</si>
  <si>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</si>
  <si>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</si>
  <si>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</si>
  <si>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</si>
  <si>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</si>
  <si>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</si>
  <si>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</si>
  <si>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</si>
  <si>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</si>
  <si>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</si>
  <si>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</si>
  <si>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</si>
  <si>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</si>
  <si>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</si>
  <si>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</si>
  <si>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</si>
  <si>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</si>
  <si>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</si>
  <si>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</si>
  <si>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</si>
  <si>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</si>
  <si>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</si>
  <si>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</si>
  <si>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</si>
  <si>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</si>
  <si>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</si>
  <si>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</si>
  <si>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</si>
  <si>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</si>
  <si>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</si>
  <si>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</si>
  <si>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</si>
  <si>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</si>
  <si>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</si>
  <si>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</si>
  <si>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</si>
  <si>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</si>
  <si>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</si>
  <si>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</si>
  <si>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</si>
  <si>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</si>
  <si>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</si>
  <si>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</si>
  <si>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</si>
  <si>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</si>
  <si>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</si>
  <si>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</si>
  <si>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</si>
  <si>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</si>
  <si>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</si>
  <si>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</si>
  <si>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</si>
  <si>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</si>
  <si>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</si>
  <si>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</si>
  <si>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</si>
  <si>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</si>
  <si>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</si>
  <si>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</si>
  <si>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</si>
  <si>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</si>
  <si>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</si>
  <si>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</si>
  <si>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</si>
  <si>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</si>
  <si>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</si>
  <si>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</si>
  <si>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</si>
  <si>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</si>
  <si>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</si>
  <si>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</si>
  <si>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</si>
  <si>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</si>
  <si>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</si>
  <si>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</si>
  <si>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</si>
  <si>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</si>
  <si>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</si>
  <si>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</si>
  <si>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</si>
  <si>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</si>
  <si>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</si>
  <si>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</si>
  <si>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</si>
  <si>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</si>
  <si>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</si>
  <si>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</si>
  <si>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</si>
  <si>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</si>
  <si>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</si>
  <si>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</si>
  <si>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</si>
  <si>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</si>
  <si>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</si>
  <si>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</si>
  <si>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</si>
  <si>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</si>
  <si>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</si>
  <si>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</si>
  <si>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</si>
  <si>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</si>
  <si>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</si>
  <si>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</si>
  <si>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</si>
  <si>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</si>
  <si>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</si>
  <si>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</si>
  <si>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</si>
  <si>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</si>
  <si>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</si>
  <si>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</si>
  <si>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</si>
  <si>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</si>
  <si>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</si>
  <si>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</si>
  <si>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</si>
  <si>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</si>
  <si>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</si>
  <si>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</si>
  <si>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</si>
  <si>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</si>
  <si>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</si>
  <si>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</si>
  <si>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</si>
  <si>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</si>
  <si>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</si>
  <si>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</si>
  <si>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</si>
  <si>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</si>
  <si>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</si>
  <si>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</si>
  <si>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</si>
  <si>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</si>
  <si>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</si>
  <si>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</si>
  <si>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</si>
  <si>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</si>
  <si>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</si>
  <si>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</si>
  <si>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</si>
  <si>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</si>
  <si>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</si>
  <si>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</si>
  <si>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</si>
  <si>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</si>
  <si>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</si>
  <si>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</si>
  <si>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</si>
  <si>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</si>
  <si>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</si>
  <si>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</si>
  <si>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</si>
  <si>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</si>
  <si>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</si>
  <si>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</si>
  <si>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</si>
  <si>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</si>
  <si>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</si>
  <si>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</si>
  <si>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</si>
  <si>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</si>
  <si>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</si>
  <si>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</si>
  <si>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</si>
  <si>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</si>
  <si>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</si>
  <si>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</si>
  <si>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</si>
  <si>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</si>
  <si>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</si>
  <si>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</si>
  <si>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</si>
  <si>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</si>
  <si>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</si>
  <si>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</si>
  <si>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</si>
  <si>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</si>
  <si>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</si>
  <si>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</si>
  <si>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</si>
  <si>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</si>
  <si>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</si>
  <si>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</si>
  <si>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</si>
  <si>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</si>
  <si>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</si>
  <si>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</si>
  <si>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</si>
  <si>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</si>
  <si>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</si>
  <si>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</si>
  <si>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</si>
  <si>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</si>
  <si>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</si>
  <si>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</si>
  <si>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</si>
  <si>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</si>
  <si>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</si>
  <si>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</si>
  <si>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</si>
  <si>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</si>
  <si>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</si>
  <si>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</si>
  <si>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</si>
  <si>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</si>
  <si>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</si>
  <si>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</si>
  <si>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</si>
  <si>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</si>
  <si>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</si>
  <si>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</si>
  <si>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</si>
  <si>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</si>
  <si>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</si>
  <si>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</si>
  <si>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</si>
  <si>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</si>
  <si>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</si>
  <si>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</si>
  <si>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</si>
  <si>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</si>
  <si>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</si>
  <si>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</si>
  <si>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</si>
  <si>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</si>
  <si>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</si>
  <si>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</si>
  <si>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</si>
  <si>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</si>
  <si>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</si>
  <si>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</si>
  <si>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</si>
  <si>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</si>
  <si>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</si>
  <si>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</si>
  <si>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</si>
  <si>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</si>
  <si>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</si>
  <si>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</si>
  <si>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</si>
  <si>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</si>
  <si>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</si>
  <si>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</si>
  <si>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</si>
  <si>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</si>
  <si>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</si>
  <si>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</si>
  <si>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</si>
  <si>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</si>
  <si>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</si>
  <si>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</si>
  <si>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</si>
  <si>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</si>
  <si>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</si>
  <si>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</si>
  <si>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</si>
  <si>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</si>
  <si>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</si>
  <si>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</si>
  <si>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</si>
  <si>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</si>
  <si>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</si>
  <si>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</si>
  <si>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</si>
  <si>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</si>
  <si>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</si>
  <si>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</si>
  <si>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</si>
  <si>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</si>
  <si>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</si>
  <si>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</si>
  <si>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</si>
  <si>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</si>
  <si>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</si>
  <si>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</si>
  <si>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</si>
  <si>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</si>
  <si>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</si>
  <si>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</si>
  <si>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</si>
  <si>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</si>
  <si>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</si>
  <si>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</si>
  <si>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</si>
  <si>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</si>
  <si>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</si>
  <si>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</si>
  <si>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</si>
  <si>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</si>
  <si>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</si>
  <si>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</si>
  <si>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</si>
  <si>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</si>
  <si>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</si>
  <si>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</si>
  <si>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</si>
  <si>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</si>
  <si>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</si>
  <si>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</si>
  <si>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</si>
  <si>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</si>
  <si>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</si>
  <si>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</si>
  <si>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</si>
  <si>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</si>
  <si>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</si>
  <si>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</si>
  <si>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</si>
  <si>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</si>
  <si>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</si>
  <si>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</si>
  <si>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</si>
  <si>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</si>
  <si>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</si>
  <si>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</si>
  <si>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</si>
  <si>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</si>
  <si>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</si>
  <si>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</si>
  <si>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</si>
  <si>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</si>
  <si>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</si>
  <si>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</si>
  <si>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</si>
  <si>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</si>
  <si>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</si>
  <si>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</si>
  <si>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</si>
  <si>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</si>
  <si>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</si>
  <si>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</si>
  <si>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</si>
  <si>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</si>
  <si>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</si>
  <si>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</si>
  <si>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</si>
  <si>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</si>
  <si>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</si>
  <si>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</si>
  <si>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</si>
  <si>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</si>
  <si>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</si>
  <si>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</si>
  <si>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</si>
  <si>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</si>
  <si>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</si>
  <si>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</si>
  <si>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</si>
  <si>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</si>
  <si>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</si>
  <si>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</si>
  <si>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</si>
  <si>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</si>
  <si>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</si>
  <si>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</si>
  <si>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</si>
  <si>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</si>
  <si>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</si>
  <si>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</si>
  <si>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</si>
  <si>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</si>
  <si>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</si>
  <si>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</si>
  <si>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</si>
  <si>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</si>
  <si>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</si>
  <si>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</si>
  <si>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</si>
  <si>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</si>
  <si>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</si>
  <si>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</si>
  <si>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</si>
  <si>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</si>
  <si>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</si>
  <si>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</si>
  <si>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</si>
  <si>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</si>
  <si>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</si>
  <si>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</si>
  <si>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</si>
  <si>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</si>
  <si>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</si>
  <si>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</si>
  <si>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</si>
  <si>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</si>
  <si>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</si>
  <si>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</si>
  <si>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</si>
  <si>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</si>
  <si>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</si>
  <si>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</si>
  <si>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</si>
  <si>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</si>
  <si>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</si>
  <si>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</si>
  <si>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</si>
  <si>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</si>
  <si>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</si>
  <si>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</si>
  <si>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</si>
  <si>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</si>
  <si>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</si>
  <si>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</si>
  <si>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</si>
  <si>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</si>
  <si>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</si>
  <si>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</si>
  <si>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</si>
  <si>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</si>
  <si>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</si>
  <si>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</si>
  <si>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</si>
  <si>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</si>
  <si>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</si>
  <si>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</si>
  <si>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</si>
  <si>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</si>
  <si>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</si>
  <si>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</si>
  <si>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</si>
  <si>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</si>
  <si>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</si>
  <si>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</si>
  <si>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</si>
  <si>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</si>
  <si>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</si>
  <si>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</si>
  <si>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</si>
  <si>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</si>
  <si>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</si>
  <si>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</si>
  <si>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</si>
  <si>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</si>
  <si>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</si>
  <si>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</si>
  <si>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</si>
  <si>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</si>
  <si>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</si>
  <si>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</si>
  <si>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</si>
  <si>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</si>
  <si>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</si>
  <si>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</si>
  <si>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</si>
  <si>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</si>
  <si>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</si>
  <si>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</si>
  <si>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</si>
  <si>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</si>
  <si>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</si>
  <si>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</si>
  <si>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</si>
  <si>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</si>
  <si>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</si>
  <si>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</si>
  <si>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</si>
  <si>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</si>
  <si>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</si>
  <si>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</si>
  <si>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</si>
  <si>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</si>
  <si>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</si>
  <si>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</si>
  <si>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</si>
  <si>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</si>
  <si>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</si>
  <si>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</si>
  <si>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</si>
  <si>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</si>
  <si>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</si>
  <si>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</si>
  <si>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</si>
  <si>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</si>
  <si>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</si>
  <si>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</si>
  <si>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</si>
  <si>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</si>
  <si>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</si>
  <si>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</si>
  <si>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</si>
  <si>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</si>
  <si>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</si>
  <si>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</si>
  <si>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</si>
  <si>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</si>
  <si>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</si>
  <si>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</si>
  <si>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</si>
  <si>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</si>
  <si>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</si>
  <si>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</si>
  <si>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</si>
  <si>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</si>
  <si>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</si>
  <si>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</si>
  <si>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</si>
  <si>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</si>
  <si>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</si>
  <si>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</si>
  <si>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</si>
  <si>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</si>
  <si>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</si>
  <si>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</si>
  <si>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</si>
  <si>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</si>
  <si>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</si>
  <si>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</si>
  <si>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</si>
  <si>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</si>
  <si>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</si>
  <si>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</si>
  <si>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</si>
  <si>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</si>
  <si>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</si>
  <si>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</si>
  <si>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</si>
  <si>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</si>
  <si>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</si>
  <si>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</si>
  <si>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</si>
  <si>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</si>
  <si>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</si>
  <si>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</si>
  <si>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</si>
  <si>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</si>
  <si>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</si>
  <si>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</si>
  <si>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</si>
  <si>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</si>
  <si>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</si>
  <si>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</si>
  <si>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</si>
  <si>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</si>
  <si>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</si>
  <si>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</si>
  <si>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</si>
  <si>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</si>
  <si>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</si>
  <si>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</si>
  <si>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</si>
  <si>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</si>
  <si>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</si>
  <si>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</si>
  <si>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</si>
  <si>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</si>
  <si>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</si>
  <si>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</si>
  <si>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</si>
  <si>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</si>
  <si>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</si>
  <si>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</si>
  <si>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</si>
  <si>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</si>
  <si>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</si>
  <si>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</si>
  <si>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</si>
  <si>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</si>
  <si>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</si>
  <si>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</si>
  <si>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</si>
  <si>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</si>
  <si>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</si>
  <si>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</si>
  <si>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</si>
  <si>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</si>
  <si>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</si>
  <si>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</si>
  <si>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</si>
  <si>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</si>
  <si>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</si>
  <si>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</si>
  <si>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</si>
  <si>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</si>
  <si>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</si>
  <si>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</si>
  <si>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</si>
  <si>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</si>
  <si>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</si>
  <si>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</si>
  <si>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</si>
  <si>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</si>
  <si>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</si>
  <si>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</si>
  <si>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</si>
  <si>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</si>
  <si>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</si>
  <si>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</si>
  <si>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</si>
  <si>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</si>
  <si>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</si>
  <si>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</si>
  <si>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</si>
  <si>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</si>
  <si>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</si>
  <si>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</si>
  <si>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</si>
  <si>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</si>
  <si>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</si>
  <si>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</si>
  <si>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</si>
  <si>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</si>
  <si>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</si>
  <si>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</si>
  <si>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</si>
  <si>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</si>
  <si>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</si>
  <si>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</si>
  <si>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</si>
  <si>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</si>
  <si>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</si>
  <si>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</si>
  <si>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</si>
  <si>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</si>
  <si>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</si>
  <si>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</si>
  <si>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</si>
  <si>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</si>
  <si>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</si>
  <si>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</si>
  <si>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</si>
  <si>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</si>
  <si>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</si>
  <si>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</si>
  <si>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</si>
  <si>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</si>
  <si>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</si>
  <si>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</si>
  <si>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</si>
  <si>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</si>
  <si>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</si>
  <si>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</si>
  <si>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</si>
  <si>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</si>
  <si>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</si>
  <si>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</si>
  <si>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</si>
  <si>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</si>
  <si>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</si>
  <si>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</si>
  <si>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</si>
  <si>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</si>
  <si>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</si>
  <si>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</si>
  <si>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</si>
  <si>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</si>
  <si>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</si>
  <si>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</si>
  <si>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</si>
  <si>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</si>
  <si>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</si>
  <si>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</si>
  <si>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</si>
  <si>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</si>
  <si>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</si>
  <si>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</si>
  <si>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</si>
  <si>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</si>
  <si>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</si>
  <si>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</si>
  <si>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</si>
  <si>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</si>
  <si>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</si>
  <si>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</si>
  <si>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</si>
  <si>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</si>
  <si>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</si>
  <si>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</si>
  <si>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</si>
  <si>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</si>
  <si>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</si>
  <si>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</si>
  <si>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</si>
  <si>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</si>
  <si>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</si>
  <si>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</si>
  <si>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</si>
  <si>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</si>
  <si>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</si>
  <si>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</si>
  <si>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</si>
  <si>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</si>
  <si>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</si>
  <si>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</si>
  <si>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</si>
  <si>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</si>
  <si>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</si>
  <si>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</si>
  <si>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</si>
  <si>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</si>
  <si>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</si>
  <si>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</si>
  <si>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</si>
  <si>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</si>
  <si>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</si>
  <si>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</si>
  <si>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</si>
  <si>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</si>
  <si>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</si>
  <si>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</si>
  <si>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</si>
  <si>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</si>
  <si>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</si>
  <si>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</si>
  <si>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</si>
  <si>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</si>
  <si>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</si>
  <si>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</si>
  <si>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</si>
  <si>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</si>
  <si>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</si>
  <si>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</si>
  <si>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</si>
  <si>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</si>
  <si>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</si>
  <si>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</si>
  <si>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</si>
  <si>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</si>
  <si>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</si>
  <si>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</si>
  <si>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</si>
  <si>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</si>
  <si>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</si>
  <si>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</si>
  <si>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</si>
  <si>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</si>
  <si>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</si>
  <si>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</si>
  <si>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</si>
  <si>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</si>
  <si>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</si>
  <si>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</si>
  <si>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</si>
  <si>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</si>
  <si>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</si>
  <si>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</si>
  <si>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</si>
  <si>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</si>
  <si>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</si>
  <si>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</si>
  <si>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</si>
  <si>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</si>
  <si>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</si>
  <si>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</si>
  <si>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</si>
  <si>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</si>
  <si>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</si>
  <si>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</si>
  <si>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</si>
  <si>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</si>
  <si>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</si>
  <si>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</si>
  <si>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</si>
  <si>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</si>
  <si>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</si>
  <si>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</si>
  <si>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</si>
  <si>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</si>
  <si>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</si>
  <si>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</si>
  <si>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</si>
  <si>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</si>
  <si>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</si>
  <si>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</si>
  <si>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</si>
  <si>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</si>
  <si>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</si>
  <si>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</si>
  <si>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</si>
  <si>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</si>
  <si>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</si>
  <si>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</si>
  <si>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</si>
  <si>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</si>
  <si>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</si>
  <si>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</si>
  <si>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</si>
  <si>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</si>
  <si>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</si>
  <si>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</si>
  <si>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</si>
  <si>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</si>
  <si>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</si>
  <si>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</si>
  <si>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</si>
  <si>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</si>
  <si>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</si>
  <si>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</si>
  <si>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</si>
  <si>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</si>
  <si>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</si>
  <si>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</si>
  <si>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</si>
  <si>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</si>
  <si>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</si>
  <si>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</si>
  <si>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</si>
  <si>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</si>
  <si>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</si>
  <si>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</si>
  <si>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</si>
  <si>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</si>
  <si>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</si>
  <si>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</si>
  <si>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</si>
  <si>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</si>
  <si>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</si>
  <si>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</si>
  <si>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</si>
  <si>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</si>
  <si>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</si>
  <si>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</si>
  <si>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</si>
  <si>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</si>
  <si>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</si>
  <si>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</si>
  <si>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</si>
  <si>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</si>
  <si>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</si>
  <si>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</si>
  <si>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</si>
  <si>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</si>
  <si>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</si>
  <si>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</si>
  <si>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</si>
  <si>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</si>
  <si>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</si>
  <si>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</si>
  <si>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</si>
  <si>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</si>
  <si>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</si>
  <si>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</si>
  <si>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</si>
  <si>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</si>
  <si>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</si>
  <si>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</si>
  <si>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</si>
  <si>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</si>
  <si>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</si>
  <si>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</si>
  <si>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</si>
  <si>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</si>
  <si>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</si>
  <si>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</si>
  <si>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</si>
  <si>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</si>
  <si>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</si>
  <si>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</si>
  <si>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</si>
  <si>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</si>
  <si>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</si>
  <si>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</si>
  <si>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</si>
  <si>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</si>
  <si>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</si>
  <si>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</si>
  <si>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</si>
  <si>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</si>
  <si>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</si>
  <si>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</si>
  <si>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</si>
  <si>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</si>
  <si>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</si>
  <si>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</si>
  <si>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</si>
  <si>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</si>
  <si>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</si>
  <si>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</si>
  <si>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</si>
  <si>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</si>
  <si>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</si>
  <si>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</si>
  <si>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</si>
  <si>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</si>
  <si>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</si>
  <si>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</si>
  <si>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</si>
  <si>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</si>
  <si>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</si>
  <si>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</si>
  <si>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</si>
  <si>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</si>
  <si>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</si>
  <si>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</si>
  <si>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</si>
  <si>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</si>
  <si>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</si>
  <si>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</si>
  <si>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</si>
  <si>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</si>
  <si>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</si>
  <si>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</si>
  <si>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</si>
  <si>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</si>
  <si>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</si>
  <si>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</si>
  <si>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</si>
  <si>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</si>
  <si>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</si>
  <si>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</si>
  <si>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</si>
  <si>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</si>
  <si>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</si>
  <si>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</si>
  <si>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</si>
  <si>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</si>
  <si>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</si>
  <si>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</si>
  <si>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</si>
  <si>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</si>
  <si>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</si>
  <si>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</si>
  <si>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</si>
  <si>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</si>
  <si>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</si>
  <si>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</si>
  <si>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</si>
  <si>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</si>
  <si>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</si>
  <si>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</si>
  <si>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</si>
  <si>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</si>
  <si>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</si>
  <si>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</si>
  <si>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</si>
  <si>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</si>
  <si>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</si>
  <si>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</si>
  <si>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</si>
  <si>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</si>
  <si>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</si>
  <si>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</si>
  <si>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</si>
  <si>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</si>
  <si>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</si>
  <si>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</si>
  <si>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</si>
  <si>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</si>
  <si>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</si>
  <si>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</si>
  <si>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</si>
  <si>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</si>
  <si>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</si>
  <si>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</si>
  <si>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</si>
  <si>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</si>
  <si>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</si>
  <si>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</si>
  <si>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</si>
  <si>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</si>
  <si>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</si>
  <si>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</si>
  <si>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</si>
  <si>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</si>
  <si>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</si>
  <si>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</si>
  <si>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</si>
  <si>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</si>
  <si>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</si>
  <si>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</si>
  <si>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</si>
  <si>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</si>
  <si>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</si>
  <si>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</si>
  <si>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</si>
  <si>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</si>
  <si>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</si>
  <si>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</si>
  <si>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</si>
  <si>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</si>
  <si>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</si>
  <si>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</si>
  <si>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</si>
  <si>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</si>
  <si>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</si>
  <si>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</si>
  <si>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</si>
  <si>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</si>
  <si>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</si>
  <si>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</si>
  <si>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</si>
  <si>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</si>
  <si>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</si>
  <si>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</si>
  <si>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</si>
  <si>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</si>
  <si>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</si>
  <si>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</si>
  <si>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</si>
  <si>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</si>
  <si>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</si>
  <si>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</si>
  <si>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</si>
  <si>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</si>
  <si>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</si>
  <si>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</si>
  <si>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</si>
  <si>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</si>
  <si>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</si>
  <si>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</si>
  <si>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</si>
  <si>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</si>
  <si>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</si>
  <si>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</si>
  <si>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</si>
  <si>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</si>
  <si>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</si>
  <si>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</si>
  <si>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</si>
  <si>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</si>
  <si>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</si>
  <si>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</si>
  <si>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</si>
  <si>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</si>
  <si>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</si>
  <si>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</si>
  <si>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</si>
  <si>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</si>
  <si>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</si>
  <si>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</si>
  <si>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</si>
  <si>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</si>
  <si>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</si>
  <si>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</si>
  <si>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</si>
  <si>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</si>
  <si>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</si>
  <si>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</si>
  <si>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</si>
  <si>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</si>
  <si>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</si>
  <si>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</si>
  <si>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</si>
  <si>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</si>
  <si>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</si>
  <si>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</si>
  <si>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</si>
  <si>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</si>
  <si>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</si>
  <si>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</si>
  <si>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</si>
  <si>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</si>
  <si>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</si>
  <si>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</si>
  <si>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</si>
  <si>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</si>
  <si>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</si>
  <si>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</si>
  <si>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</si>
  <si>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</si>
  <si>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</si>
  <si>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</si>
  <si>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</si>
  <si>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</si>
  <si>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</si>
  <si>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</si>
  <si>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</si>
  <si>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</si>
  <si>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</si>
  <si>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</si>
  <si>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</si>
  <si>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</si>
  <si>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</si>
  <si>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</si>
  <si>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</si>
  <si>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</si>
  <si>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</si>
  <si>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</si>
  <si>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</si>
  <si>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</si>
  <si>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</si>
  <si>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</si>
  <si>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</si>
  <si>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</si>
  <si>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</si>
  <si>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</si>
  <si>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</si>
  <si>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</si>
  <si>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</si>
  <si>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</si>
  <si>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</si>
  <si>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</si>
  <si>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</si>
  <si>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</si>
  <si>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</si>
  <si>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</si>
  <si>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</si>
  <si>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</si>
  <si>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</si>
  <si>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</si>
  <si>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</si>
  <si>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</si>
  <si>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</si>
  <si>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</si>
  <si>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</si>
  <si>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</si>
  <si>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</si>
  <si>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</si>
  <si>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</si>
  <si>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</si>
  <si>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</si>
  <si>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</si>
  <si>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</si>
  <si>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</si>
  <si>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</si>
  <si>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</si>
  <si>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</si>
  <si>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</si>
  <si>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</si>
  <si>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</si>
  <si>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</si>
  <si>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</si>
  <si>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</si>
  <si>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</si>
  <si>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</si>
  <si>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</si>
  <si>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</si>
  <si>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</si>
  <si>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</si>
  <si>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</si>
  <si>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</si>
  <si>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</si>
  <si>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</si>
  <si>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</si>
  <si>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</si>
  <si>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</si>
  <si>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</si>
  <si>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</si>
  <si>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</si>
  <si>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</si>
  <si>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</si>
  <si>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</si>
  <si>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</si>
  <si>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</si>
  <si>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</si>
  <si>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</si>
  <si>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</si>
  <si>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</si>
  <si>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</si>
  <si>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</si>
  <si>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</si>
  <si>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</si>
  <si>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</si>
  <si>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</si>
  <si>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</si>
  <si>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</si>
  <si>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</si>
  <si>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</si>
  <si>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</si>
  <si>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</si>
  <si>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</si>
  <si>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</si>
  <si>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</si>
  <si>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</si>
  <si>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</si>
  <si>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</si>
  <si>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</si>
  <si>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</si>
  <si>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</si>
  <si>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</si>
  <si>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</si>
  <si>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</si>
  <si>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</si>
  <si>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</si>
  <si>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</si>
  <si>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</si>
  <si>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</si>
  <si>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</si>
  <si>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</si>
  <si>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</si>
  <si>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</si>
  <si>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</si>
  <si>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</si>
  <si>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</si>
  <si>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</si>
  <si>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</si>
  <si>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</si>
  <si>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</si>
  <si>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</si>
  <si>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</si>
  <si>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</si>
  <si>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</si>
  <si>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</si>
  <si>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</si>
  <si>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</si>
  <si>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</si>
  <si>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</si>
  <si>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</si>
  <si>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</si>
  <si>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</si>
  <si>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</si>
  <si>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</si>
  <si>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</si>
  <si>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</si>
  <si>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</si>
  <si>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</si>
  <si>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</si>
  <si>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</si>
  <si>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</si>
  <si>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</si>
  <si>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</si>
  <si>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</si>
  <si>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</si>
  <si>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</si>
  <si>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</si>
  <si>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</si>
  <si>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</si>
  <si>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</si>
  <si>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</si>
  <si>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</si>
  <si>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</si>
  <si>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</si>
  <si>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</si>
  <si>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</si>
  <si>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</si>
  <si>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</si>
  <si>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</si>
  <si>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</si>
  <si>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</si>
  <si>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</si>
  <si>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</si>
  <si>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</si>
  <si>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</si>
  <si>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</si>
  <si>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</si>
  <si>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</si>
  <si>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</si>
  <si>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</si>
  <si>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</si>
  <si>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</si>
  <si>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</si>
  <si>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</si>
  <si>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</si>
  <si>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</si>
  <si>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</si>
  <si>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</si>
  <si>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</si>
  <si>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</si>
  <si>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</si>
  <si>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</si>
  <si>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</si>
  <si>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</si>
  <si>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</si>
  <si>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</si>
  <si>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</si>
  <si>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</si>
  <si>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</si>
  <si>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</si>
  <si>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</si>
  <si>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</si>
  <si>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</si>
  <si>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</si>
  <si>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</si>
  <si>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</si>
  <si>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</si>
  <si>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</si>
  <si>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</si>
  <si>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</si>
  <si>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</si>
  <si>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</si>
  <si>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</si>
  <si>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</si>
  <si>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</si>
  <si>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</si>
  <si>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</si>
  <si>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</si>
  <si>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</si>
  <si>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</si>
  <si>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</si>
  <si>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</si>
  <si>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</si>
  <si>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</si>
  <si>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</si>
  <si>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</si>
  <si>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</si>
  <si>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</si>
  <si>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</si>
  <si>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</si>
  <si>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</si>
  <si>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</si>
  <si>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</si>
  <si>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</si>
  <si>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</si>
  <si>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</si>
  <si>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</si>
  <si>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</si>
  <si>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</si>
  <si>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</si>
  <si>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</si>
  <si>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</si>
  <si>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</si>
  <si>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</si>
  <si>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</si>
  <si>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</si>
  <si>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</si>
  <si>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</si>
  <si>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</si>
  <si>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</si>
  <si>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</si>
  <si>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</si>
  <si>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</si>
  <si>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</si>
  <si>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</si>
  <si>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</si>
  <si>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</si>
  <si>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</si>
  <si>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</si>
  <si>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</si>
  <si>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</si>
  <si>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</si>
  <si>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</si>
  <si>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</si>
  <si>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</si>
  <si>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</si>
  <si>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</si>
  <si>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</si>
  <si>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</si>
  <si>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</si>
  <si>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</si>
  <si>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</si>
  <si>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</si>
  <si>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</si>
  <si>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</si>
  <si>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</si>
  <si>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</si>
  <si>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</si>
  <si>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</si>
  <si>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</si>
  <si>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</si>
  <si>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</si>
  <si>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</si>
  <si>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</si>
  <si>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</si>
  <si>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</si>
  <si>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</si>
  <si>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</si>
  <si>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</si>
  <si>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</si>
  <si>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</si>
  <si>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</si>
  <si>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</si>
  <si>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</si>
  <si>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</si>
  <si>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</si>
  <si>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</si>
  <si>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</si>
  <si>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</si>
  <si>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</si>
  <si>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</si>
  <si>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</si>
  <si>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</si>
  <si>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</si>
  <si>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</si>
  <si>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</si>
  <si>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</si>
  <si>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</si>
  <si>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</si>
  <si>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</si>
  <si>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</si>
  <si>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</si>
  <si>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</si>
  <si>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</si>
  <si>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</si>
  <si>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</si>
  <si>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</si>
  <si>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</si>
  <si>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</si>
  <si>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</si>
  <si>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</si>
  <si>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</si>
  <si>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</si>
  <si>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</si>
  <si>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</si>
  <si>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</si>
  <si>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</si>
  <si>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</si>
  <si>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</si>
  <si>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</si>
  <si>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</si>
  <si>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</si>
  <si>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</si>
  <si>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</si>
  <si>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</si>
  <si>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</si>
  <si>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</si>
  <si>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</si>
  <si>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</si>
  <si>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</si>
  <si>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</si>
  <si>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</si>
  <si>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</si>
  <si>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</si>
  <si>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</si>
  <si>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</si>
  <si>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</si>
  <si>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</si>
  <si>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</si>
  <si>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</si>
  <si>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</si>
  <si>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</si>
  <si>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</si>
  <si>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</si>
  <si>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</si>
  <si>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</si>
  <si>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</si>
  <si>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</si>
  <si>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</si>
  <si>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</si>
  <si>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</si>
  <si>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</si>
  <si>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</si>
  <si>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</si>
  <si>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</si>
  <si>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</si>
  <si>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</si>
  <si>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</si>
  <si>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</si>
  <si>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</si>
  <si>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</si>
  <si>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</si>
  <si>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</si>
  <si>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</si>
  <si>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</si>
  <si>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</si>
  <si>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</si>
  <si>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</si>
  <si>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</si>
  <si>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</si>
  <si>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</si>
  <si>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</si>
  <si>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</si>
  <si>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</si>
  <si>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</si>
  <si>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</si>
  <si>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</si>
  <si>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</si>
  <si>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</si>
  <si>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</si>
  <si>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</si>
  <si>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</si>
  <si>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</si>
  <si>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</si>
  <si>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</si>
  <si>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</si>
  <si>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</si>
  <si>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</si>
  <si>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</si>
  <si>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</si>
  <si>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</si>
  <si>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</si>
  <si>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</si>
  <si>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</si>
  <si>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</si>
  <si>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</si>
  <si>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</si>
  <si>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</si>
  <si>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</si>
  <si>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</si>
  <si>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</si>
  <si>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</si>
  <si>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</si>
  <si>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</si>
  <si>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</si>
  <si>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</si>
  <si>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</si>
  <si>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</si>
  <si>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</si>
  <si>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</si>
  <si>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</si>
  <si>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</si>
  <si>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</si>
  <si>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</si>
  <si>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</si>
  <si>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</si>
  <si>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</si>
  <si>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</si>
  <si>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</si>
  <si>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</si>
  <si>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</si>
  <si>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</si>
  <si>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</si>
  <si>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</si>
  <si>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</si>
  <si>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</si>
  <si>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</si>
  <si>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</si>
  <si>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</si>
  <si>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</si>
  <si>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</si>
  <si>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</si>
  <si>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</si>
  <si>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</si>
  <si>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</si>
  <si>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</si>
  <si>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</si>
  <si>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</si>
  <si>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</si>
  <si>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</si>
  <si>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</si>
  <si>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</si>
  <si>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</si>
  <si>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</si>
  <si>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</si>
  <si>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</si>
  <si>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</si>
  <si>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</si>
  <si>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</si>
  <si>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</si>
  <si>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</si>
  <si>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</si>
  <si>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</si>
  <si>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</si>
  <si>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</si>
  <si>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</si>
  <si>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</si>
  <si>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</si>
  <si>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</si>
  <si>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</si>
  <si>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</si>
  <si>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</si>
  <si>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</si>
  <si>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</si>
  <si>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</si>
  <si>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</si>
  <si>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</si>
  <si>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</si>
  <si>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</si>
  <si>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</si>
  <si>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</si>
  <si>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</si>
  <si>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</si>
  <si>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</si>
  <si>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</si>
  <si>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</si>
  <si>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</si>
  <si>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</si>
  <si>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</si>
  <si>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</si>
  <si>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</si>
  <si>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</si>
  <si>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</si>
  <si>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</si>
  <si>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</si>
  <si>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</si>
  <si>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</si>
  <si>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</si>
  <si>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</si>
  <si>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</si>
  <si>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</si>
  <si>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</si>
  <si>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</si>
  <si>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</si>
  <si>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</si>
  <si>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</si>
  <si>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</si>
  <si>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</si>
  <si>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</si>
  <si>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</si>
  <si>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</si>
  <si>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</si>
  <si>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</si>
  <si>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</si>
  <si>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</si>
  <si>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</si>
  <si>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</si>
  <si>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</si>
  <si>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</si>
  <si>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</si>
  <si>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</si>
  <si>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</si>
  <si>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</si>
  <si>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</si>
  <si>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</si>
  <si>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</si>
  <si>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</si>
  <si>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</si>
  <si>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</si>
  <si>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</si>
  <si>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</si>
  <si>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</si>
  <si>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</si>
  <si>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</si>
  <si>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</si>
  <si>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</si>
  <si>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</si>
  <si>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</si>
  <si>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</si>
  <si>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</si>
  <si>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</si>
  <si>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</si>
  <si>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</si>
  <si>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</si>
  <si>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</si>
  <si>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</si>
  <si>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</si>
  <si>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</si>
  <si>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</si>
  <si>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</si>
  <si>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</si>
  <si>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</si>
  <si>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</si>
  <si>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</si>
  <si>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</si>
  <si>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</si>
  <si>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</si>
  <si>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</si>
  <si>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</si>
  <si>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</si>
  <si>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</si>
  <si>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</si>
  <si>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</si>
  <si>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</si>
  <si>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</si>
  <si>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</si>
  <si>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</si>
  <si>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</si>
  <si>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</si>
  <si>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</si>
  <si>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</si>
  <si>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</si>
  <si>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</si>
  <si>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</si>
  <si>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</si>
  <si>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</si>
  <si>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</si>
  <si>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</si>
  <si>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</si>
  <si>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</si>
  <si>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</si>
  <si>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</si>
  <si>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</si>
  <si>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</si>
  <si>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</si>
  <si>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</si>
  <si>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</si>
  <si>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</si>
  <si>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</si>
  <si>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</si>
  <si>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</si>
  <si>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</si>
  <si>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</si>
  <si>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</si>
  <si>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</si>
  <si>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</si>
  <si>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</si>
  <si>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</si>
  <si>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</si>
  <si>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</si>
  <si>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</si>
  <si>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</si>
  <si>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</si>
  <si>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</si>
  <si>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</si>
  <si>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</si>
  <si>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</si>
  <si>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</si>
  <si>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</si>
  <si>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</si>
  <si>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</si>
  <si>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</si>
  <si>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</si>
  <si>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</si>
  <si>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</si>
  <si>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</si>
  <si>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</si>
  <si>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</si>
  <si>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</si>
  <si>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</si>
  <si>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</si>
  <si>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</si>
  <si>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</si>
  <si>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</si>
  <si>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</si>
  <si>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</si>
  <si>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</si>
  <si>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</si>
  <si>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</si>
  <si>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</si>
  <si>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</si>
  <si>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</si>
  <si>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</si>
  <si>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</si>
  <si>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</si>
  <si>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</si>
  <si>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</si>
  <si>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</si>
  <si>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</si>
  <si>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</si>
  <si>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</si>
  <si>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</si>
  <si>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</si>
  <si>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</si>
  <si>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</si>
  <si>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</si>
  <si>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</si>
  <si>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</si>
  <si>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</si>
  <si>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</si>
  <si>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</si>
  <si>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</si>
  <si>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</si>
  <si>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</si>
  <si>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</si>
  <si>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</si>
  <si>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</si>
  <si>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</si>
  <si>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</si>
  <si>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</si>
  <si>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</si>
  <si>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</si>
  <si>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</si>
  <si>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</si>
  <si>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</si>
  <si>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</si>
  <si>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</si>
  <si>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</si>
  <si>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</si>
  <si>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</si>
  <si>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</si>
  <si>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</si>
  <si>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</si>
  <si>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</si>
  <si>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</si>
  <si>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</si>
  <si>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</si>
  <si>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</si>
  <si>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</si>
  <si>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</si>
  <si>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</si>
  <si>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</si>
  <si>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</si>
  <si>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</si>
  <si>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</si>
  <si>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</si>
  <si>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</si>
  <si>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</si>
  <si>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</si>
  <si>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</si>
  <si>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</si>
  <si>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</si>
  <si>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</si>
  <si>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</si>
  <si>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</si>
  <si>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</si>
  <si>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</si>
  <si>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</si>
  <si>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</si>
  <si>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</si>
  <si>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</si>
  <si>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</si>
  <si>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</si>
  <si>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</si>
  <si>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</si>
  <si>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</si>
  <si>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</si>
  <si>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</si>
  <si>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</si>
  <si>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</si>
  <si>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</si>
  <si>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</si>
  <si>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</si>
  <si>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</si>
  <si>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</si>
  <si>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</si>
  <si>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</si>
  <si>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</si>
  <si>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</si>
  <si>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</si>
  <si>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</si>
  <si>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</si>
  <si>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</si>
  <si>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</si>
  <si>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</si>
  <si>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</si>
  <si>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</si>
  <si>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</si>
  <si>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</si>
  <si>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</si>
  <si>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</si>
  <si>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</si>
  <si>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</si>
  <si>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</si>
  <si>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</si>
  <si>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</si>
  <si>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</si>
  <si>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</si>
  <si>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</si>
  <si>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</si>
  <si>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</si>
  <si>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</si>
  <si>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</si>
  <si>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</si>
  <si>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</si>
  <si>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</si>
  <si>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</si>
  <si>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</si>
  <si>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</si>
  <si>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</si>
  <si>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</si>
  <si>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</si>
  <si>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</si>
  <si>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</si>
  <si>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</si>
  <si>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</si>
  <si>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</si>
  <si>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</si>
  <si>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</si>
  <si>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</si>
  <si>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</si>
  <si>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</si>
  <si>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</si>
  <si>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</si>
  <si>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</si>
  <si>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</si>
  <si>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</si>
  <si>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</si>
  <si>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</si>
  <si>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</si>
  <si>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</si>
  <si>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</si>
  <si>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</si>
  <si>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</si>
  <si>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</si>
  <si>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</si>
  <si>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</si>
  <si>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</si>
  <si>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</si>
  <si>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</si>
  <si>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</si>
  <si>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</si>
  <si>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</si>
  <si>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</si>
  <si>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</si>
  <si>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</si>
  <si>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</si>
  <si>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</si>
  <si>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</si>
  <si>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</si>
  <si>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</si>
  <si>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</si>
  <si>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</si>
  <si>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</si>
  <si>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</si>
  <si>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</si>
  <si>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</si>
  <si>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</si>
  <si>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</si>
  <si>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</si>
  <si>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</si>
  <si>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</si>
  <si>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</si>
  <si>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</si>
  <si>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</si>
  <si>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</si>
  <si>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</si>
  <si>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</si>
  <si>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</si>
  <si>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</si>
  <si>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</si>
  <si>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</si>
  <si>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</si>
  <si>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</si>
  <si>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</si>
  <si>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</si>
  <si>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</si>
  <si>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</si>
  <si>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</si>
  <si>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</si>
  <si>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</si>
  <si>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</si>
  <si>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</si>
  <si>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</si>
  <si>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</si>
  <si>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</si>
  <si>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</si>
  <si>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</si>
  <si>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</si>
  <si>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</si>
  <si>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</si>
  <si>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</si>
  <si>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</si>
  <si>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</si>
  <si>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</si>
  <si>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</si>
  <si>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</si>
  <si>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</si>
  <si>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</si>
  <si>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</si>
  <si>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</si>
  <si>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</si>
  <si>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</si>
  <si>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</si>
  <si>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</si>
  <si>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</si>
  <si>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</si>
  <si>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</si>
  <si>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</si>
  <si>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</si>
  <si>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</si>
  <si>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</si>
  <si>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</si>
  <si>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</si>
  <si>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</si>
  <si>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</si>
  <si>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</si>
  <si>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</si>
  <si>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</si>
  <si>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</si>
  <si>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</si>
  <si>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</si>
  <si>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</si>
  <si>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</si>
  <si>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</si>
  <si>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</si>
  <si>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</si>
  <si>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</si>
  <si>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</si>
  <si>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</si>
  <si>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</si>
  <si>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</si>
  <si>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</si>
  <si>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</si>
  <si>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</si>
  <si>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</si>
  <si>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</si>
  <si>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</si>
  <si>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</si>
  <si>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</si>
  <si>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</si>
  <si>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</si>
  <si>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</si>
  <si>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</si>
  <si>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</si>
  <si>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</si>
  <si>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</si>
  <si>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</si>
  <si>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</si>
  <si>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</si>
  <si>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</si>
  <si>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</si>
  <si>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</si>
  <si>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</si>
  <si>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</si>
  <si>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</si>
  <si>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</si>
  <si>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</si>
  <si>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</si>
  <si>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</si>
  <si>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</si>
  <si>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</si>
  <si>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</si>
  <si>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</si>
  <si>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</si>
  <si>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</si>
  <si>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</si>
  <si>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</si>
  <si>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</si>
  <si>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</si>
  <si>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</si>
  <si>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</si>
  <si>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</si>
  <si>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</si>
  <si>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</si>
  <si>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</si>
  <si>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</si>
  <si>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</si>
  <si>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</si>
  <si>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</si>
  <si>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</si>
  <si>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</si>
  <si>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</si>
  <si>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</si>
  <si>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</si>
  <si>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</si>
  <si>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</si>
  <si>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</si>
  <si>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</si>
  <si>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</si>
  <si>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</si>
  <si>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</si>
  <si>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</si>
  <si>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</si>
  <si>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</si>
  <si>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</si>
  <si>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</si>
  <si>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</si>
  <si>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</si>
  <si>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</si>
  <si>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</si>
  <si>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</si>
  <si>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</si>
  <si>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</si>
  <si>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</si>
  <si>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</si>
  <si>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</si>
  <si>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</si>
  <si>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</si>
  <si>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</si>
  <si>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</si>
  <si>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</si>
  <si>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</si>
  <si>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</si>
  <si>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</si>
  <si>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</si>
  <si>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</si>
  <si>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</si>
  <si>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</si>
  <si>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</si>
  <si>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</si>
  <si>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</si>
  <si>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</si>
  <si>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</si>
  <si>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</si>
  <si>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</si>
  <si>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</si>
  <si>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</si>
  <si>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</si>
  <si>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</si>
  <si>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</si>
  <si>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</si>
  <si>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</si>
  <si>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</si>
  <si>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</si>
  <si>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</si>
  <si>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</si>
  <si>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</si>
  <si>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</si>
  <si>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</si>
  <si>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</si>
  <si>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</si>
  <si>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</si>
  <si>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</si>
  <si>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</si>
  <si>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</si>
  <si>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</si>
  <si>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</si>
  <si>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</si>
  <si>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</si>
  <si>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</si>
  <si>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</si>
  <si>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</si>
  <si>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</si>
  <si>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</si>
  <si>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</si>
  <si>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</si>
  <si>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</si>
  <si>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</si>
  <si>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</si>
  <si>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</si>
  <si>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</si>
  <si>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</si>
  <si>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</si>
  <si>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</si>
  <si>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</si>
  <si>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</si>
  <si>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</si>
  <si>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</si>
  <si>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</si>
  <si>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</si>
  <si>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</si>
  <si>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</si>
  <si>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</si>
  <si>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</si>
  <si>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</si>
  <si>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</si>
  <si>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</si>
  <si>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</si>
  <si>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</si>
  <si>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</si>
  <si>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</si>
  <si>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</si>
  <si>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</si>
  <si>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</si>
  <si>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</si>
  <si>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</si>
  <si>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</si>
  <si>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</si>
  <si>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</si>
  <si>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</si>
  <si>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</si>
  <si>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</si>
  <si>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</si>
  <si>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</si>
  <si>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</si>
  <si>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</si>
  <si>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</si>
  <si>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</si>
  <si>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</si>
  <si>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</si>
  <si>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</si>
  <si>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</si>
  <si>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</si>
  <si>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</si>
  <si>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</si>
  <si>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</si>
  <si>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</si>
  <si>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</si>
  <si>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</si>
  <si>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</si>
  <si>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</si>
  <si>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</si>
  <si>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</si>
  <si>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</si>
  <si>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</si>
  <si>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</si>
  <si>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</si>
  <si>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</si>
  <si>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</si>
  <si>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</si>
  <si>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</si>
  <si>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</si>
  <si>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</si>
  <si>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</si>
  <si>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</si>
  <si>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</si>
  <si>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</si>
  <si>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</si>
  <si>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</si>
  <si>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</si>
  <si>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</si>
  <si>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</si>
  <si>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</si>
  <si>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</si>
  <si>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</si>
  <si>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</si>
  <si>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</si>
  <si>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</si>
  <si>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</si>
  <si>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</si>
  <si>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</si>
  <si>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</si>
  <si>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</si>
  <si>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</si>
  <si>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</si>
  <si>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</si>
  <si>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</si>
  <si>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</si>
  <si>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</si>
  <si>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</si>
  <si>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</si>
  <si>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</si>
  <si>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</si>
  <si>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</si>
  <si>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</si>
  <si>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</si>
  <si>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</si>
  <si>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</si>
  <si>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</si>
  <si>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</si>
  <si>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</si>
  <si>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</si>
  <si>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</si>
  <si>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</si>
  <si>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</si>
  <si>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</si>
  <si>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</si>
  <si>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</si>
  <si>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</si>
  <si>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</si>
  <si>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</si>
  <si>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</si>
  <si>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</si>
  <si>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</si>
  <si>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</si>
  <si>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</si>
  <si>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</si>
  <si>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</si>
  <si>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</si>
  <si>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</si>
  <si>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</si>
  <si>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</si>
  <si>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</si>
  <si>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</si>
  <si>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</si>
  <si>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</si>
  <si>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</si>
  <si>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</si>
  <si>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</si>
  <si>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</si>
  <si>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</si>
  <si>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</si>
  <si>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</si>
  <si>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</si>
  <si>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</si>
  <si>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</si>
  <si>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</si>
  <si>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</si>
  <si>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</si>
  <si>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</si>
  <si>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</si>
  <si>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</si>
  <si>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</si>
  <si>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</si>
  <si>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</si>
  <si>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</si>
  <si>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</si>
  <si>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</si>
  <si>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</si>
  <si>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</si>
  <si>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</si>
  <si>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</si>
  <si>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</si>
  <si>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</si>
  <si>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</si>
  <si>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</si>
  <si>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</si>
  <si>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</si>
  <si>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</si>
  <si>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</si>
  <si>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</si>
  <si>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</si>
  <si>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</si>
  <si>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</si>
  <si>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</si>
  <si>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</si>
  <si>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</si>
  <si>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</si>
  <si>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</si>
  <si>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</si>
  <si>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</si>
  <si>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</si>
  <si>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</si>
  <si>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</si>
  <si>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</si>
  <si>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</si>
  <si>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</si>
  <si>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</si>
  <si>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</si>
  <si>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</si>
  <si>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</si>
  <si>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</si>
  <si>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</si>
  <si>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</si>
  <si>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</si>
  <si>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</si>
  <si>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</si>
  <si>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</si>
  <si>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</si>
  <si>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</si>
  <si>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</si>
  <si>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</si>
  <si>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</si>
  <si>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</si>
  <si>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</si>
  <si>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</si>
  <si>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</si>
  <si>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</si>
  <si>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</si>
  <si>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</si>
  <si>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</si>
  <si>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</si>
  <si>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</si>
  <si>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</si>
  <si>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</si>
  <si>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</si>
  <si>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</si>
  <si>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</si>
  <si>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</si>
  <si>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</si>
  <si>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</si>
  <si>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</si>
  <si>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</si>
  <si>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</si>
  <si>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</si>
  <si>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</si>
  <si>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</si>
  <si>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</si>
  <si>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</si>
  <si>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</si>
  <si>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</si>
  <si>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</si>
  <si>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</si>
  <si>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</si>
  <si>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</si>
  <si>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</si>
  <si>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</si>
  <si>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</si>
  <si>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</si>
  <si>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</si>
  <si>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</si>
  <si>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</si>
  <si>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</si>
  <si>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</si>
  <si>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</si>
  <si>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</si>
  <si>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</si>
  <si>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</si>
  <si>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</si>
  <si>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</si>
  <si>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</si>
  <si>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</si>
  <si>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</si>
  <si>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</si>
  <si>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</si>
  <si>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</si>
  <si>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</si>
  <si>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</si>
  <si>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</si>
  <si>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</si>
  <si>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</si>
  <si>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</si>
  <si>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</si>
  <si>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</si>
  <si>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</si>
  <si>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</si>
  <si>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</si>
  <si>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</si>
  <si>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</si>
  <si>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</si>
  <si>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</si>
  <si>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</si>
  <si>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</si>
  <si>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</si>
  <si>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</si>
  <si>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</si>
  <si>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</si>
  <si>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</si>
  <si>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</si>
  <si>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</si>
  <si>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</si>
  <si>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</si>
  <si>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</si>
  <si>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</si>
  <si>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</si>
  <si>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</si>
  <si>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</si>
  <si>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</si>
  <si>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</si>
  <si>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</si>
  <si>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</si>
  <si>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</si>
  <si>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</si>
  <si>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</si>
  <si>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</si>
  <si>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</si>
  <si>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</si>
  <si>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</si>
  <si>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</si>
  <si>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</si>
  <si>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</si>
  <si>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</si>
  <si>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</si>
  <si>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</si>
  <si>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</si>
  <si>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</si>
  <si>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</si>
  <si>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</si>
  <si>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</si>
  <si>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</si>
  <si>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</si>
  <si>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</si>
  <si>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</si>
  <si>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</si>
  <si>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</si>
  <si>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</si>
  <si>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</si>
  <si>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</si>
  <si>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</si>
  <si>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</si>
  <si>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</si>
  <si>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</si>
  <si>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</si>
  <si>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</si>
  <si>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</si>
  <si>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</si>
  <si>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</si>
  <si>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</si>
  <si>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</si>
  <si>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</si>
  <si>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</si>
  <si>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</si>
  <si>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</si>
  <si>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</si>
  <si>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</si>
  <si>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</si>
  <si>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</si>
  <si>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</si>
  <si>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</si>
  <si>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</si>
  <si>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</si>
  <si>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</si>
  <si>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</si>
  <si>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</si>
  <si>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</si>
  <si>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</si>
  <si>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</si>
  <si>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</si>
  <si>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</si>
  <si>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</si>
  <si>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</si>
  <si>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</si>
  <si>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</si>
  <si>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</si>
  <si>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</si>
  <si>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</si>
  <si>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</si>
  <si>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</si>
  <si>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</si>
  <si>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</si>
  <si>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</si>
  <si>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</si>
  <si>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</si>
  <si>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</si>
  <si>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</si>
  <si>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</si>
  <si>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</si>
  <si>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</si>
  <si>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</si>
  <si>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</si>
  <si>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</si>
  <si>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</si>
  <si>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</si>
  <si>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</si>
  <si>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</si>
  <si>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</si>
  <si>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</si>
  <si>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</si>
  <si>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</si>
  <si>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</si>
  <si>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</si>
  <si>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</si>
  <si>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</si>
  <si>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</si>
  <si>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</si>
  <si>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</si>
  <si>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</si>
  <si>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</si>
  <si>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</si>
  <si>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</si>
  <si>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</si>
  <si>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</si>
  <si>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</si>
  <si>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</si>
  <si>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</si>
  <si>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</si>
  <si>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</si>
  <si>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</si>
  <si>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</si>
  <si>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</si>
  <si>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</si>
  <si>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</si>
  <si>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</si>
  <si>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</si>
  <si>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</si>
  <si>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</si>
  <si>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</si>
  <si>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</si>
  <si>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</si>
  <si>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</si>
  <si>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</si>
  <si>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</si>
  <si>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</si>
  <si>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</si>
  <si>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</si>
  <si>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</si>
  <si>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</si>
  <si>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</si>
  <si>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</si>
  <si>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</si>
  <si>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</si>
  <si>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</si>
  <si>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</si>
  <si>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</si>
  <si>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</si>
  <si>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</si>
  <si>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</si>
  <si>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</si>
  <si>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</si>
  <si>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</si>
  <si>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</si>
  <si>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</si>
  <si>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</si>
  <si>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</si>
  <si>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</si>
  <si>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</si>
  <si>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</si>
  <si>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</si>
  <si>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</si>
  <si>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</si>
  <si>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</si>
  <si>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</si>
  <si>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</si>
  <si>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</si>
  <si>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</si>
  <si>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</si>
  <si>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</si>
  <si>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</si>
  <si>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</si>
  <si>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</si>
  <si>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</si>
  <si>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</si>
  <si>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</si>
  <si>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</si>
  <si>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</si>
  <si>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</si>
  <si>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</si>
  <si>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</si>
  <si>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</si>
  <si>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</si>
  <si>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</si>
  <si>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</si>
  <si>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</si>
  <si>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</si>
  <si>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</si>
  <si>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</si>
  <si>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</si>
  <si>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</si>
  <si>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</si>
  <si>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</si>
  <si>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</si>
  <si>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</si>
  <si>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</si>
  <si>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</si>
  <si>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</si>
  <si>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</si>
  <si>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</si>
  <si>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</si>
  <si>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</si>
  <si>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</si>
  <si>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</si>
  <si>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</si>
  <si>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</si>
  <si>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</si>
  <si>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</si>
  <si>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</si>
  <si>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</si>
  <si>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</si>
  <si>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</si>
  <si>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</si>
  <si>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</si>
  <si>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</si>
  <si>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</si>
  <si>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</si>
  <si>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</si>
  <si>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</si>
  <si>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</si>
  <si>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</si>
  <si>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</si>
  <si>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</si>
  <si>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</si>
  <si>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</si>
  <si>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</si>
  <si>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</si>
  <si>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</si>
  <si>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</si>
  <si>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</si>
  <si>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</si>
  <si>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</si>
  <si>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</si>
  <si>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</si>
  <si>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</si>
  <si>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</si>
  <si>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</si>
  <si>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</si>
  <si>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</si>
  <si>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</si>
  <si>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</si>
  <si>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</si>
  <si>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</si>
  <si>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</si>
  <si>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</si>
  <si>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</si>
  <si>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</si>
  <si>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</si>
  <si>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</si>
  <si>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</si>
  <si>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</si>
  <si>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</si>
  <si>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</si>
  <si>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</si>
  <si>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</si>
  <si>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</si>
  <si>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</si>
  <si>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</si>
  <si>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</si>
  <si>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</si>
  <si>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</si>
  <si>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</si>
  <si>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</si>
  <si>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</si>
  <si>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</si>
  <si>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</si>
  <si>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</si>
  <si>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</si>
  <si>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</si>
  <si>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</si>
  <si>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</si>
  <si>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</si>
  <si>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</si>
  <si>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</si>
  <si>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</si>
  <si>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</si>
  <si>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</si>
  <si>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</si>
  <si>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</si>
  <si>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</si>
  <si>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</si>
  <si>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</si>
  <si>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</si>
  <si>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</si>
  <si>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</si>
  <si>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</si>
  <si>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</si>
  <si>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</si>
  <si>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</si>
  <si>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</si>
  <si>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</si>
  <si>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</si>
  <si>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</si>
  <si>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</si>
  <si>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</si>
  <si>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</si>
  <si>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</si>
  <si>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</si>
  <si>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</si>
  <si>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</si>
  <si>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</si>
  <si>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</si>
  <si>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</si>
  <si>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</si>
  <si>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</si>
  <si>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</si>
  <si>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</si>
  <si>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</si>
  <si>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</si>
  <si>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</si>
  <si>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</si>
  <si>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</si>
  <si>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</si>
  <si>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</si>
  <si>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</si>
  <si>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</si>
  <si>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</si>
  <si>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</si>
  <si>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</si>
  <si>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</si>
  <si>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</si>
  <si>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</si>
  <si>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</si>
  <si>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</si>
  <si>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</si>
  <si>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</si>
  <si>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</si>
  <si>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</si>
  <si>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</si>
  <si>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</si>
  <si>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</si>
  <si>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</si>
  <si>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</si>
  <si>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</si>
  <si>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</si>
  <si>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</si>
  <si>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</si>
  <si>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</si>
  <si>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</si>
  <si>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</si>
  <si>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</si>
  <si>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</si>
  <si>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</si>
  <si>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</si>
  <si>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</si>
  <si>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</si>
  <si>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</si>
  <si>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</si>
  <si>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</si>
  <si>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</si>
  <si>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</si>
  <si>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</si>
  <si>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</si>
  <si>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</si>
  <si>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</si>
  <si>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</si>
  <si>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</si>
  <si>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</si>
  <si>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</si>
  <si>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</si>
  <si>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</si>
  <si>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</si>
  <si>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</si>
  <si>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</si>
  <si>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</si>
  <si>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</si>
  <si>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</si>
  <si>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</si>
  <si>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</si>
  <si>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</si>
  <si>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</si>
  <si>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</si>
  <si>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</si>
  <si>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</si>
  <si>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</si>
  <si>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</si>
  <si>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</si>
  <si>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</si>
  <si>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</si>
  <si>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</si>
  <si>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</si>
  <si>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</si>
  <si>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</si>
  <si>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</si>
  <si>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</si>
  <si>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</si>
  <si>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</si>
  <si>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</si>
  <si>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</si>
  <si>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</si>
  <si>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</si>
  <si>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</si>
  <si>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</si>
  <si>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</si>
  <si>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</si>
  <si>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</si>
  <si>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</si>
  <si>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</si>
  <si>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</si>
  <si>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</si>
  <si>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</si>
  <si>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</si>
  <si>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</si>
  <si>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</si>
  <si>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</si>
  <si>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</si>
  <si>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</si>
  <si>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</si>
  <si>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</si>
  <si>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</si>
  <si>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</si>
  <si>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</si>
  <si>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</si>
  <si>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</si>
  <si>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</si>
  <si>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</si>
  <si>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</si>
  <si>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</si>
  <si>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</si>
  <si>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</si>
  <si>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</si>
  <si>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</si>
  <si>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</si>
  <si>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</si>
  <si>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</si>
  <si>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</si>
  <si>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</si>
  <si>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</si>
  <si>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</si>
  <si>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</si>
  <si>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</si>
  <si>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</si>
  <si>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</si>
  <si>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</si>
  <si>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</si>
  <si>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</si>
  <si>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</si>
  <si>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</si>
  <si>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</si>
  <si>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</si>
  <si>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</si>
  <si>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</si>
  <si>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</si>
  <si>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</si>
  <si>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</si>
  <si>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</si>
  <si>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</si>
  <si>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</si>
  <si>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</si>
  <si>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</si>
  <si>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</si>
  <si>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</si>
  <si>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</si>
  <si>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</si>
  <si>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</si>
  <si>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</si>
  <si>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</si>
  <si>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</si>
  <si>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</si>
  <si>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</si>
  <si>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</si>
  <si>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</si>
  <si>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</si>
  <si>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</si>
  <si>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</si>
  <si>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</si>
  <si>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</si>
  <si>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</si>
  <si>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</si>
  <si>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</si>
  <si>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</si>
  <si>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</si>
  <si>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</si>
  <si>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</si>
  <si>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</si>
  <si>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</si>
  <si>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</si>
  <si>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</si>
  <si>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</si>
  <si>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</si>
  <si>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</si>
  <si>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</si>
  <si>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</si>
  <si>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</si>
  <si>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</si>
  <si>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</si>
  <si>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</si>
  <si>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</si>
  <si>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</si>
  <si>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</si>
  <si>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</si>
  <si>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</si>
  <si>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</si>
  <si>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</si>
  <si>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</si>
  <si>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</si>
  <si>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</si>
  <si>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</si>
  <si>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</si>
  <si>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</si>
  <si>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</si>
  <si>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</si>
  <si>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</si>
  <si>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</si>
  <si>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</si>
  <si>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</si>
  <si>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</si>
  <si>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</si>
  <si>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</si>
  <si>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</si>
  <si>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</si>
  <si>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</si>
  <si>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</si>
  <si>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</si>
  <si>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</si>
  <si>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</si>
  <si>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</si>
  <si>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</si>
  <si>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</si>
  <si>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</si>
  <si>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</si>
  <si>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</si>
  <si>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</si>
  <si>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</si>
  <si>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</si>
  <si>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</si>
  <si>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</si>
  <si>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</si>
  <si>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</si>
  <si>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</si>
  <si>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</si>
  <si>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</si>
  <si>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</si>
  <si>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</si>
  <si>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</si>
  <si>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</si>
  <si>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</si>
  <si>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</si>
  <si>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</si>
  <si>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</si>
  <si>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</si>
  <si>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</si>
  <si>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</si>
  <si>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</si>
  <si>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</si>
  <si>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</si>
  <si>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</si>
  <si>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</si>
  <si>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</si>
  <si>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</si>
  <si>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</si>
  <si>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</si>
  <si>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</si>
  <si>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</si>
  <si>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</si>
  <si>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</si>
  <si>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</si>
  <si>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</si>
  <si>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</si>
  <si>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</si>
  <si>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</si>
  <si>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</si>
  <si>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</si>
  <si>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</si>
  <si>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</si>
  <si>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</si>
  <si>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</si>
  <si>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</si>
  <si>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</si>
  <si>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</si>
  <si>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</si>
  <si>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</si>
  <si>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</si>
  <si>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</si>
  <si>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</si>
  <si>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</si>
  <si>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</si>
  <si>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</si>
  <si>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</si>
  <si>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</si>
  <si>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</si>
  <si>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</si>
  <si>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</si>
  <si>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</si>
  <si>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</si>
  <si>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</si>
  <si>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</si>
  <si>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</si>
  <si>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</si>
  <si>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</si>
  <si>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</si>
  <si>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</si>
  <si>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</si>
  <si>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</si>
  <si>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</si>
  <si>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</si>
  <si>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</si>
  <si>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</si>
  <si>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</si>
  <si>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</si>
  <si>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</si>
  <si>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</si>
  <si>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</si>
  <si>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</si>
  <si>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</si>
  <si>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</si>
  <si>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</si>
  <si>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</si>
  <si>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</si>
  <si>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</si>
  <si>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</si>
  <si>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</si>
  <si>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</si>
  <si>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</si>
  <si>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</si>
  <si>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</si>
  <si>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</si>
  <si>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</si>
  <si>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</si>
  <si>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</si>
  <si>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</si>
  <si>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</si>
  <si>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</si>
  <si>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</si>
  <si>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</si>
  <si>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</si>
  <si>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</si>
  <si>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</si>
  <si>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</si>
  <si>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</si>
  <si>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</si>
  <si>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</si>
  <si>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</si>
  <si>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</si>
  <si>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</si>
  <si>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</si>
  <si>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</si>
  <si>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</si>
  <si>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</si>
  <si>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</si>
  <si>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</si>
  <si>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</si>
  <si>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</si>
  <si>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</si>
  <si>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</si>
  <si>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</si>
  <si>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</si>
  <si>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</si>
  <si>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</si>
  <si>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</si>
  <si>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</si>
  <si>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</si>
  <si>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</si>
  <si>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</si>
  <si>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</si>
  <si>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</si>
  <si>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</si>
  <si>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</si>
  <si>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</si>
  <si>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</si>
  <si>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</si>
  <si>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</si>
  <si>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</si>
  <si>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</si>
  <si>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</si>
  <si>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</si>
  <si>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</si>
  <si>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</si>
  <si>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</si>
  <si>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</si>
  <si>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</si>
  <si>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</si>
  <si>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</si>
  <si>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</si>
  <si>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</si>
  <si>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</si>
  <si>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</si>
  <si>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</si>
  <si>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</si>
  <si>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</si>
  <si>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</si>
  <si>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</si>
  <si>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</si>
  <si>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</si>
  <si>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</si>
  <si>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</si>
  <si>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</si>
  <si>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</si>
  <si>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</si>
  <si>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</si>
  <si>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</si>
  <si>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</si>
  <si>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</si>
  <si>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</si>
  <si>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</si>
  <si>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</si>
  <si>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</si>
  <si>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</si>
  <si>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</si>
  <si>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</si>
  <si>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</si>
  <si>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</si>
  <si>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</si>
  <si>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</si>
  <si>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</si>
  <si>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</si>
  <si>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</si>
  <si>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</si>
  <si>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</si>
  <si>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</si>
  <si>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</si>
  <si>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</si>
  <si>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</si>
  <si>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</si>
  <si>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</si>
  <si>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</si>
  <si>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</si>
  <si>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</si>
  <si>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</si>
  <si>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</si>
  <si>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</si>
  <si>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</si>
  <si>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</si>
  <si>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</si>
  <si>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</si>
  <si>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</si>
  <si>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</si>
  <si>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</si>
  <si>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</si>
  <si>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</si>
  <si>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</si>
  <si>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</si>
  <si>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</si>
  <si>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</si>
  <si>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</si>
  <si>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</si>
  <si>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</si>
  <si>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</si>
  <si>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</si>
  <si>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</si>
  <si>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</si>
  <si>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</si>
  <si>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</si>
  <si>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</si>
  <si>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</si>
  <si>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</si>
  <si>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</si>
  <si>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</si>
  <si>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</si>
  <si>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</si>
  <si>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</si>
  <si>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</si>
  <si>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</si>
  <si>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</si>
  <si>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</si>
  <si>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</si>
  <si>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</si>
  <si>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</si>
  <si>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</si>
  <si>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</si>
  <si>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</si>
  <si>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</si>
  <si>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</si>
  <si>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</si>
  <si>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</si>
  <si>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</si>
  <si>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</si>
  <si>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</si>
  <si>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</si>
  <si>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</si>
  <si>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</si>
  <si>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</si>
  <si>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</si>
  <si>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</si>
  <si>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</si>
  <si>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</si>
  <si>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</si>
  <si>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</si>
  <si>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</si>
  <si>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</si>
  <si>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</si>
  <si>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</si>
  <si>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</si>
  <si>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</si>
  <si>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</si>
  <si>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</si>
  <si>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</si>
  <si>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</si>
  <si>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</si>
  <si>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</si>
  <si>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</si>
  <si>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</si>
  <si>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</si>
  <si>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</si>
  <si>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</si>
  <si>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</si>
  <si>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</si>
  <si>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</si>
  <si>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</si>
  <si>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</si>
  <si>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</si>
  <si>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</si>
  <si>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</si>
  <si>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</si>
  <si>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</si>
  <si>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</si>
  <si>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</si>
  <si>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</si>
  <si>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</si>
  <si>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</si>
  <si>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</si>
  <si>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</si>
  <si>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</si>
  <si>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</si>
  <si>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</si>
  <si>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</si>
  <si>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</si>
  <si>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</si>
  <si>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</si>
  <si>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</si>
  <si>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</si>
  <si>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</si>
  <si>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</si>
  <si>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</si>
  <si>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</si>
  <si>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</si>
  <si>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</si>
  <si>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</si>
  <si>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</si>
  <si>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</si>
  <si>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</si>
  <si>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</si>
  <si>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</si>
  <si>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</si>
  <si>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</si>
  <si>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</si>
  <si>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</si>
  <si>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</si>
  <si>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</si>
  <si>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</si>
  <si>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</si>
  <si>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</si>
  <si>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</si>
  <si>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</si>
  <si>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</si>
  <si>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</si>
  <si>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</si>
  <si>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</si>
  <si>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</si>
  <si>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</si>
  <si>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</si>
  <si>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</si>
  <si>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</si>
  <si>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</si>
  <si>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</si>
  <si>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</si>
  <si>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</si>
  <si>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</si>
  <si>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</si>
  <si>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</si>
  <si>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</si>
  <si>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</si>
  <si>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</si>
  <si>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</si>
  <si>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</si>
  <si>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</si>
  <si>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</si>
  <si>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</si>
  <si>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</si>
  <si>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</si>
  <si>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</si>
  <si>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</si>
  <si>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</si>
  <si>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</si>
  <si>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</si>
  <si>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</si>
  <si>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</si>
  <si>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</si>
  <si>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</si>
  <si>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</si>
  <si>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</si>
  <si>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</si>
  <si>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</si>
  <si>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</si>
  <si>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</si>
  <si>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</si>
  <si>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</si>
  <si>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</si>
  <si>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</si>
  <si>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</si>
  <si>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</si>
  <si>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</si>
  <si>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</si>
  <si>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</si>
  <si>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</si>
  <si>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</si>
  <si>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</si>
  <si>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</si>
  <si>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</si>
  <si>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</si>
  <si>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</si>
  <si>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</si>
  <si>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</si>
  <si>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</si>
  <si>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</si>
  <si>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</si>
  <si>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</si>
  <si>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</si>
  <si>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</si>
  <si>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</si>
  <si>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</si>
  <si>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</si>
  <si>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</si>
  <si>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</si>
  <si>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</si>
  <si>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</si>
  <si>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</si>
  <si>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</si>
  <si>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</si>
  <si>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</si>
  <si>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</si>
  <si>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</si>
  <si>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</si>
  <si>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</si>
  <si>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</si>
  <si>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</si>
  <si>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</si>
  <si>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</si>
  <si>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</si>
  <si>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</si>
  <si>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</si>
  <si>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</si>
  <si>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</si>
  <si>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</si>
  <si>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</si>
  <si>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</si>
  <si>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</si>
  <si>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</si>
  <si>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</si>
  <si>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</si>
  <si>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</si>
  <si>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</si>
  <si>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</si>
  <si>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</si>
  <si>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</si>
  <si>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</si>
  <si>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</si>
  <si>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</si>
  <si>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</si>
  <si>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</si>
  <si>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</si>
  <si>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</si>
  <si>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</si>
  <si>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</si>
  <si>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</si>
  <si>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</si>
  <si>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</si>
  <si>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</si>
  <si>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</si>
  <si>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</si>
  <si>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</si>
  <si>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</si>
  <si>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</si>
  <si>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</si>
  <si>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</si>
  <si>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</si>
  <si>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</si>
  <si>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</si>
  <si>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</si>
  <si>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</si>
  <si>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</si>
  <si>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</si>
  <si>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</si>
  <si>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</si>
  <si>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</si>
  <si>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</si>
  <si>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</si>
  <si>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</si>
  <si>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</si>
  <si>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</si>
  <si>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</si>
  <si>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</si>
  <si>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</si>
  <si>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</si>
  <si>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</si>
  <si>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</si>
  <si>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</si>
  <si>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</si>
  <si>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</si>
  <si>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</si>
  <si>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</si>
  <si>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</si>
  <si>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</si>
  <si>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</si>
  <si>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</si>
  <si>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</si>
  <si>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</si>
  <si>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</si>
  <si>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</si>
  <si>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</si>
  <si>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</si>
  <si>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</si>
  <si>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</si>
  <si>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</si>
  <si>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</si>
  <si>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</si>
  <si>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</si>
  <si>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</si>
  <si>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</si>
  <si>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</si>
  <si>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</si>
  <si>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</si>
  <si>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</si>
  <si>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</si>
  <si>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</si>
  <si>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</si>
  <si>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</si>
  <si>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</si>
  <si>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</si>
  <si>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</si>
  <si>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</si>
  <si>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</si>
  <si>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</si>
  <si>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</si>
  <si>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</si>
  <si>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</si>
  <si>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</si>
  <si>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</si>
  <si>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</si>
  <si>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</si>
  <si>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</si>
  <si>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</si>
  <si>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</si>
  <si>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</si>
  <si>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</si>
  <si>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</si>
  <si>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</si>
  <si>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</si>
  <si>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</si>
  <si>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</si>
  <si>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</si>
  <si>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</si>
  <si>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</si>
  <si>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</si>
  <si>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</si>
  <si>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</si>
  <si>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</si>
  <si>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</si>
  <si>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</si>
  <si>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</si>
  <si>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</si>
  <si>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</si>
  <si>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</si>
  <si>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</si>
  <si>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</si>
  <si>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</si>
  <si>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</si>
  <si>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</si>
  <si>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</si>
  <si>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</si>
  <si>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</si>
  <si>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</si>
  <si>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</si>
  <si>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</si>
  <si>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</si>
  <si>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</si>
  <si>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</si>
  <si>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</si>
  <si>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</si>
  <si>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</si>
  <si>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</si>
  <si>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</si>
  <si>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</si>
  <si>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</si>
  <si>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</si>
  <si>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</si>
  <si>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</si>
  <si>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</si>
  <si>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</si>
  <si>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</si>
  <si>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</si>
  <si>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</si>
  <si>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</si>
  <si>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</si>
  <si>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</si>
  <si>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</si>
  <si>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</si>
  <si>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</si>
  <si>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</si>
  <si>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</si>
  <si>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</si>
  <si>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</si>
  <si>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</si>
  <si>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</si>
  <si>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</si>
  <si>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</si>
  <si>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</si>
  <si>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</si>
  <si>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</si>
  <si>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</si>
  <si>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</si>
  <si>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</si>
  <si>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</si>
  <si>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</si>
  <si>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</si>
  <si>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</si>
  <si>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</si>
  <si>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</si>
  <si>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</si>
  <si>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</si>
  <si>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</si>
  <si>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</si>
  <si>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</si>
  <si>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</si>
  <si>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</si>
  <si>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</si>
  <si>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</si>
  <si>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</si>
  <si>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</si>
  <si>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</si>
  <si>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</si>
  <si>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</si>
  <si>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</si>
  <si>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</si>
  <si>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</si>
  <si>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</si>
  <si>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</si>
  <si>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</si>
  <si>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</si>
  <si>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</si>
  <si>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</si>
  <si>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</si>
  <si>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</si>
  <si>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</si>
  <si>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</si>
  <si>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</si>
  <si>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</si>
  <si>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</si>
  <si>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</si>
  <si>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</si>
  <si>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</si>
  <si>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</si>
  <si>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</si>
  <si>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</si>
  <si>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</si>
  <si>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</si>
  <si>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</si>
  <si>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</si>
  <si>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</si>
  <si>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</si>
  <si>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</si>
  <si>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</si>
  <si>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</si>
  <si>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</si>
  <si>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</si>
  <si>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</si>
  <si>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</si>
  <si>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</si>
  <si>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</si>
  <si>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</si>
  <si>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</si>
  <si>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</si>
  <si>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</si>
  <si>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</si>
  <si>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</si>
  <si>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</si>
  <si>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</si>
  <si>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</si>
  <si>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</si>
  <si>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</si>
  <si>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</si>
  <si>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</si>
  <si>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</si>
  <si>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</si>
  <si>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</si>
  <si>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</si>
  <si>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</si>
  <si>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</si>
  <si>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</si>
  <si>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</si>
  <si>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</si>
  <si>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</si>
  <si>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</si>
  <si>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</si>
  <si>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</si>
  <si>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</si>
  <si>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</si>
  <si>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</si>
  <si>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</si>
  <si>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</si>
  <si>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</si>
  <si>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</si>
  <si>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</si>
  <si>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</si>
  <si>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</si>
  <si>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</si>
  <si>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</si>
  <si>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</si>
  <si>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</si>
  <si>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</si>
  <si>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</si>
  <si>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</si>
  <si>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</si>
  <si>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</si>
  <si>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</si>
  <si>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</si>
  <si>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</si>
  <si>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</si>
  <si>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</si>
  <si>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</si>
  <si>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</si>
  <si>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</si>
  <si>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</si>
  <si>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</si>
  <si>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</si>
  <si>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</si>
  <si>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</si>
  <si>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</si>
  <si>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</si>
  <si>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</si>
  <si>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</si>
  <si>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</si>
  <si>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</si>
  <si>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</si>
  <si>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</si>
  <si>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</si>
  <si>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</si>
  <si>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</si>
  <si>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</si>
  <si>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</si>
  <si>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</si>
  <si>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</si>
  <si>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</si>
  <si>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</si>
  <si>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</si>
  <si>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</si>
  <si>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</si>
  <si>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</si>
  <si>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</si>
  <si>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</si>
  <si>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</si>
  <si>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</si>
  <si>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</si>
  <si>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</si>
  <si>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</si>
  <si>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</si>
  <si>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</si>
  <si>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</si>
  <si>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</si>
  <si>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</si>
  <si>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</si>
  <si>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</si>
  <si>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</si>
  <si>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</si>
  <si>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</si>
  <si>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</si>
  <si>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</si>
  <si>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</si>
  <si>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</si>
  <si>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</si>
  <si>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</si>
  <si>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</si>
  <si>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</si>
  <si>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</si>
  <si>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</si>
  <si>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</si>
  <si>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</si>
  <si>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</si>
  <si>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</si>
  <si>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</si>
  <si>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</si>
  <si>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</si>
  <si>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</si>
  <si>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</si>
  <si>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</si>
  <si>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</si>
  <si>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</si>
  <si>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</si>
  <si>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</si>
  <si>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</si>
  <si>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</si>
  <si>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</si>
  <si>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</si>
  <si>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</si>
  <si>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</si>
  <si>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</si>
  <si>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</si>
  <si>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</si>
  <si>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</si>
  <si>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</si>
  <si>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</si>
  <si>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</si>
  <si>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</si>
  <si>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</si>
  <si>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</si>
  <si>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</si>
  <si>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</si>
  <si>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</si>
  <si>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</si>
  <si>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</si>
  <si>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</si>
  <si>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</si>
  <si>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</si>
  <si>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</si>
  <si>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</si>
  <si>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</si>
  <si>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</si>
  <si>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</si>
  <si>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</si>
  <si>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</si>
  <si>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</si>
  <si>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</si>
  <si>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</si>
  <si>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</si>
  <si>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</si>
  <si>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</si>
  <si>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</si>
  <si>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</si>
  <si>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</si>
  <si>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</si>
  <si>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</si>
  <si>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</si>
  <si>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</si>
  <si>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</si>
  <si>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</si>
  <si>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</si>
  <si>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</si>
  <si>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</si>
  <si>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</si>
  <si>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</si>
  <si>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</si>
  <si>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</si>
  <si>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</si>
  <si>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</si>
  <si>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</si>
  <si>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</si>
  <si>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</si>
  <si>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</si>
  <si>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</si>
  <si>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</si>
  <si>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</si>
  <si>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</si>
  <si>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</si>
  <si>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</si>
  <si>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</si>
  <si>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</si>
  <si>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</si>
  <si>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</si>
  <si>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</si>
  <si>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</si>
  <si>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</si>
  <si>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</si>
  <si>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</si>
  <si>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</si>
  <si>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</si>
  <si>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</si>
  <si>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</si>
  <si>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</si>
  <si>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</si>
  <si>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</si>
  <si>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</si>
  <si>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</si>
  <si>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</si>
  <si>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</si>
  <si>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</si>
  <si>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</si>
  <si>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</si>
  <si>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</si>
  <si>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</si>
  <si>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</si>
  <si>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</si>
  <si>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</si>
  <si>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</si>
  <si>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</si>
  <si>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</si>
  <si>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</si>
  <si>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</si>
  <si>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</si>
  <si>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</si>
  <si>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</si>
  <si>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</si>
  <si>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</si>
  <si>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</si>
  <si>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</si>
  <si>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</si>
  <si>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</si>
  <si>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</si>
  <si>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</si>
  <si>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</si>
  <si>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</si>
  <si>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</si>
  <si>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</si>
  <si>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</si>
  <si>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</si>
  <si>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</si>
  <si>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</si>
  <si>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</si>
  <si>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</si>
  <si>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</si>
  <si>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</si>
  <si>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</si>
  <si>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</si>
  <si>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</si>
  <si>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</si>
  <si>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</si>
  <si>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</si>
  <si>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</si>
  <si>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</si>
  <si>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</si>
  <si>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</si>
  <si>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</si>
  <si>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</si>
  <si>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</si>
  <si>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</si>
  <si>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</si>
  <si>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</si>
  <si>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</si>
  <si>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</si>
  <si>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</si>
  <si>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</si>
  <si>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</si>
  <si>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</si>
  <si>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</si>
  <si>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</si>
  <si>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</si>
  <si>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</si>
  <si>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</si>
  <si>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</si>
  <si>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</si>
  <si>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</si>
  <si>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</si>
  <si>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</si>
  <si>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</si>
  <si>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</si>
  <si>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</si>
  <si>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</si>
  <si>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</si>
  <si>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</si>
  <si>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</si>
  <si>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</si>
  <si>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</si>
  <si>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</si>
  <si>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</si>
  <si>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</si>
  <si>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</si>
  <si>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</si>
  <si>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</si>
  <si>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</si>
  <si>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</si>
  <si>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</si>
  <si>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</si>
  <si>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</si>
  <si>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</si>
  <si>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</si>
  <si>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</si>
  <si>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</si>
  <si>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</si>
  <si>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</si>
  <si>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</si>
  <si>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</si>
  <si>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</si>
  <si>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</si>
  <si>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</si>
  <si>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</si>
  <si>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</si>
  <si>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</si>
  <si>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</si>
  <si>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</si>
  <si>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</si>
  <si>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</si>
  <si>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</si>
  <si>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</si>
  <si>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</si>
  <si>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</si>
  <si>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</si>
  <si>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</si>
  <si>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</si>
  <si>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</si>
  <si>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</si>
  <si>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</si>
  <si>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</si>
  <si>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</si>
  <si>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</si>
  <si>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</si>
  <si>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</si>
  <si>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</si>
  <si>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</si>
  <si>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</si>
  <si>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</si>
  <si>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</si>
  <si>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</si>
  <si>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</si>
  <si>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</si>
  <si>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</si>
  <si>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</si>
  <si>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</si>
  <si>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</si>
  <si>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</si>
  <si>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</si>
  <si>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</si>
  <si>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</si>
  <si>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</si>
  <si>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</si>
  <si>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</si>
  <si>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</si>
  <si>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</si>
  <si>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</si>
  <si>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</si>
  <si>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</si>
  <si>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</si>
  <si>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</si>
  <si>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</si>
  <si>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</si>
  <si>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</si>
  <si>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</si>
  <si>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</si>
  <si>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</si>
  <si>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</si>
  <si>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</si>
  <si>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</si>
  <si>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</si>
  <si>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</si>
  <si>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</si>
  <si>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</si>
  <si>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</si>
  <si>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</si>
  <si>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</si>
  <si>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</si>
  <si>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</si>
  <si>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</si>
  <si>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</si>
  <si>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</si>
  <si>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</si>
  <si>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</si>
  <si>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</si>
  <si>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</si>
  <si>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</si>
  <si>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</si>
  <si>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</si>
  <si>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</si>
  <si>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</si>
  <si>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</si>
  <si>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</si>
  <si>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</si>
  <si>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</si>
  <si>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</si>
  <si>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</si>
  <si>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</si>
  <si>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</si>
  <si>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</si>
  <si>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</si>
  <si>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</si>
  <si>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</si>
  <si>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</si>
  <si>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</si>
  <si>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</si>
  <si>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</si>
  <si>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</si>
  <si>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</si>
  <si>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</si>
  <si>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</si>
  <si>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</si>
  <si>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</si>
  <si>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</si>
  <si>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</si>
  <si>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</si>
  <si>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</si>
  <si>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</si>
  <si>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</si>
  <si>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</si>
  <si>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</si>
  <si>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</si>
  <si>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</si>
  <si>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</si>
  <si>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</si>
  <si>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</si>
  <si>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</si>
  <si>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</si>
  <si>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</si>
  <si>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</si>
  <si>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</si>
  <si>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</si>
  <si>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</si>
  <si>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</si>
  <si>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</si>
  <si>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</si>
  <si>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</si>
  <si>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</si>
  <si>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</si>
  <si>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</si>
  <si>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</si>
  <si>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</si>
  <si>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</si>
  <si>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</si>
  <si>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</si>
  <si>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</si>
  <si>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</si>
  <si>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</si>
  <si>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</si>
  <si>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</si>
  <si>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</si>
  <si>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</si>
  <si>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</si>
  <si>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</si>
  <si>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</si>
  <si>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</si>
  <si>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</si>
  <si>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</si>
  <si>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</si>
  <si>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</si>
  <si>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</si>
  <si>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</si>
  <si>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</si>
  <si>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</si>
  <si>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</si>
  <si>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</si>
  <si>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</si>
  <si>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</si>
  <si>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</si>
  <si>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</si>
  <si>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</si>
  <si>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</si>
  <si>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</si>
  <si>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</si>
  <si>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</si>
  <si>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</si>
  <si>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</si>
  <si>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</si>
  <si>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</si>
  <si>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</si>
  <si>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</si>
  <si>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</si>
  <si>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</si>
  <si>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</si>
  <si>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</si>
  <si>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</si>
  <si>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</si>
  <si>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</si>
  <si>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</si>
  <si>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</si>
  <si>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</si>
  <si>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</si>
  <si>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</si>
  <si>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</si>
  <si>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</si>
  <si>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</si>
  <si>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</si>
  <si>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</si>
  <si>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</si>
  <si>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</si>
  <si>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</si>
  <si>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</si>
  <si>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</si>
  <si>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</si>
  <si>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</si>
  <si>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</si>
  <si>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</si>
  <si>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</si>
  <si>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</si>
  <si>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</si>
  <si>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</si>
  <si>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</si>
  <si>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</si>
  <si>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</si>
  <si>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</si>
  <si>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</si>
  <si>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</si>
  <si>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</si>
  <si>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</si>
  <si>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</si>
  <si>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</si>
  <si>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</si>
  <si>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</si>
  <si>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</si>
  <si>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</si>
  <si>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</si>
  <si>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</si>
  <si>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</si>
  <si>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</si>
  <si>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</si>
  <si>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</si>
  <si>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</si>
  <si>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</si>
  <si>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</si>
  <si>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</si>
  <si>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</si>
  <si>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</si>
  <si>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</si>
  <si>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</si>
  <si>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</si>
  <si>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</si>
  <si>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</si>
  <si>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</si>
  <si>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</si>
  <si>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</si>
  <si>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</si>
  <si>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</si>
  <si>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</si>
  <si>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</si>
  <si>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</si>
  <si>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</si>
  <si>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</si>
  <si>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</si>
  <si>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</si>
  <si>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</si>
  <si>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</si>
  <si>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</si>
  <si>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</si>
  <si>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</si>
  <si>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</si>
  <si>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</si>
  <si>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</si>
  <si>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</si>
  <si>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</si>
  <si>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</si>
  <si>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</si>
  <si>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</si>
  <si>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</si>
  <si>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</si>
  <si>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</si>
  <si>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</si>
  <si>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</si>
  <si>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</si>
  <si>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</si>
  <si>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</si>
  <si>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</si>
  <si>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</si>
  <si>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</si>
  <si>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</si>
  <si>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</si>
  <si>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</si>
  <si>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</si>
  <si>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</si>
  <si>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</si>
  <si>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</si>
  <si>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</si>
  <si>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</si>
  <si>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</si>
  <si>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</si>
  <si>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</si>
  <si>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</si>
  <si>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</si>
  <si>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</si>
  <si>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</si>
  <si>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</si>
  <si>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</si>
  <si>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</si>
  <si>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</si>
  <si>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</si>
  <si>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</si>
  <si>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</si>
  <si>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</si>
  <si>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</si>
  <si>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</si>
  <si>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</si>
  <si>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</si>
  <si>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</si>
  <si>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</si>
  <si>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</si>
  <si>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</si>
  <si>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</si>
  <si>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</si>
  <si>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</si>
  <si>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</si>
  <si>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</si>
  <si>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</si>
  <si>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</si>
  <si>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</si>
  <si>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</si>
  <si>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</si>
  <si>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</si>
  <si>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</si>
  <si>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</si>
  <si>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</si>
  <si>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</si>
  <si>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</si>
  <si>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</si>
  <si>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</si>
  <si>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</si>
  <si>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</si>
  <si>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</si>
  <si>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</si>
  <si>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</si>
  <si>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</si>
  <si>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</si>
  <si>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</si>
  <si>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</si>
  <si>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</si>
  <si>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</si>
  <si>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</si>
  <si>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</si>
  <si>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</si>
  <si>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</si>
  <si>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</si>
  <si>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</si>
  <si>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</si>
  <si>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</si>
  <si>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</si>
  <si>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</si>
  <si>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</si>
  <si>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</si>
  <si>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</si>
  <si>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</si>
  <si>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</si>
  <si>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</si>
  <si>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</si>
  <si>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</si>
  <si>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</si>
  <si>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</si>
  <si>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</si>
  <si>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</si>
  <si>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</si>
  <si>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</si>
  <si>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</si>
  <si>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</si>
  <si>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</si>
  <si>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</si>
  <si>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</si>
  <si>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</si>
  <si>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</si>
  <si>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</si>
  <si>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</si>
  <si>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</si>
  <si>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</si>
  <si>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</si>
  <si>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</si>
  <si>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</si>
  <si>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</si>
  <si>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</si>
  <si>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</si>
  <si>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</si>
  <si>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</si>
  <si>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</si>
  <si>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</si>
  <si>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</si>
  <si>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</si>
  <si>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</si>
  <si>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</si>
  <si>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</si>
  <si>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</si>
  <si>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</si>
  <si>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</si>
  <si>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</si>
  <si>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</si>
  <si>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</si>
  <si>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</si>
  <si>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</si>
  <si>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</si>
  <si>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</si>
  <si>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</si>
  <si>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</si>
  <si>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</si>
  <si>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</si>
  <si>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</si>
  <si>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</si>
  <si>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</si>
  <si>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</si>
  <si>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</si>
  <si>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</si>
  <si>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</si>
  <si>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</si>
  <si>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</si>
  <si>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</si>
  <si>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</si>
  <si>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</si>
  <si>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</si>
  <si>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</si>
  <si>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</si>
  <si>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</si>
  <si>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</si>
  <si>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</si>
  <si>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</si>
  <si>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</si>
  <si>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</si>
  <si>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</si>
  <si>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</si>
  <si>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</si>
  <si>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</si>
  <si>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</si>
  <si>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</si>
  <si>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</si>
  <si>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</si>
  <si>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</si>
  <si>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</si>
  <si>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</si>
  <si>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</si>
  <si>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</si>
  <si>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</si>
  <si>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</si>
  <si>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</si>
  <si>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</si>
  <si>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</si>
  <si>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</si>
  <si>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</si>
  <si>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</si>
  <si>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</si>
  <si>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</si>
  <si>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</si>
  <si>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</si>
  <si>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</si>
  <si>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</si>
  <si>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</si>
  <si>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</si>
  <si>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</si>
  <si>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</si>
  <si>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</si>
  <si>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</si>
  <si>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</si>
  <si>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</si>
  <si>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</si>
  <si>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</si>
  <si>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</si>
  <si>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</si>
  <si>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</si>
  <si>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</si>
  <si>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</si>
  <si>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</si>
  <si>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</si>
  <si>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</si>
  <si>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</si>
  <si>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</si>
  <si>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</si>
  <si>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</si>
  <si>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</si>
  <si>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</si>
  <si>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</si>
  <si>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</si>
  <si>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</si>
  <si>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</si>
  <si>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</si>
  <si>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</si>
  <si>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</si>
  <si>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</si>
  <si>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</si>
  <si>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</si>
  <si>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</si>
  <si>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</si>
  <si>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</si>
  <si>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</si>
  <si>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</si>
  <si>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</si>
  <si>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</si>
  <si>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</si>
  <si>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</si>
  <si>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</si>
  <si>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</si>
  <si>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</si>
  <si>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</si>
  <si>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</si>
  <si>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</si>
  <si>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</si>
  <si>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</si>
  <si>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</si>
  <si>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</si>
  <si>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</si>
  <si>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</si>
  <si>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</si>
  <si>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</si>
  <si>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</si>
  <si>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</si>
  <si>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</si>
  <si>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</si>
  <si>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</si>
  <si>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</si>
  <si>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</si>
  <si>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</si>
  <si>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</si>
  <si>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</si>
  <si>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</si>
  <si>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</si>
  <si>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</si>
  <si>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</si>
  <si>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</si>
  <si>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</si>
  <si>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</si>
  <si>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</si>
  <si>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</si>
  <si>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</si>
  <si>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</si>
  <si>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</si>
  <si>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</si>
  <si>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</si>
  <si>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</si>
  <si>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</si>
  <si>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</si>
  <si>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</si>
  <si>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</si>
  <si>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</si>
  <si>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</si>
  <si>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</si>
  <si>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</si>
  <si>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</si>
  <si>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</si>
  <si>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</si>
  <si>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</si>
  <si>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</si>
  <si>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</si>
  <si>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</si>
  <si>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</si>
  <si>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</si>
  <si>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</si>
  <si>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</si>
  <si>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</si>
  <si>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</si>
  <si>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</si>
  <si>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</si>
  <si>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</si>
  <si>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</si>
  <si>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</si>
  <si>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</si>
  <si>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</si>
  <si>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</si>
  <si>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</si>
  <si>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</si>
  <si>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</si>
  <si>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</si>
  <si>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</si>
  <si>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</si>
  <si>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</si>
  <si>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</si>
  <si>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</si>
  <si>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</si>
  <si>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</si>
  <si>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</si>
  <si>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</si>
  <si>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</si>
  <si>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</si>
  <si>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</si>
  <si>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</si>
  <si>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</si>
  <si>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</si>
  <si>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</si>
  <si>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</si>
  <si>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</si>
  <si>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</si>
  <si>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</si>
  <si>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</si>
  <si>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</si>
  <si>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</si>
  <si>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</si>
  <si>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</si>
  <si>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</si>
  <si>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</si>
  <si>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</si>
  <si>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</si>
  <si>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</si>
  <si>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</si>
  <si>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</si>
  <si>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</si>
  <si>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</si>
  <si>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</si>
  <si>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</si>
  <si>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</si>
  <si>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</si>
  <si>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</si>
  <si>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</si>
  <si>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</si>
  <si>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</si>
  <si>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</si>
  <si>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</si>
  <si>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</si>
  <si>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</si>
  <si>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</si>
  <si>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</si>
  <si>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</si>
  <si>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</si>
  <si>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</si>
  <si>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</si>
  <si>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</si>
  <si>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</si>
  <si>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</si>
  <si>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</si>
  <si>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</si>
  <si>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</si>
  <si>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</si>
  <si>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</si>
  <si>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</si>
  <si>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</si>
  <si>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</si>
  <si>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</si>
  <si>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</si>
  <si>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</si>
  <si>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</si>
  <si>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</si>
  <si>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</si>
  <si>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</si>
  <si>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</si>
  <si>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</si>
  <si>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</si>
  <si>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</si>
  <si>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</si>
  <si>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</si>
  <si>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</si>
  <si>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</si>
  <si>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</si>
  <si>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</si>
  <si>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</si>
  <si>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</si>
  <si>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</si>
  <si>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</si>
  <si>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</si>
  <si>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</si>
  <si>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</si>
  <si>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</si>
  <si>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</si>
  <si>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</si>
  <si>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</si>
  <si>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</si>
  <si>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</si>
  <si>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</si>
  <si>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</si>
  <si>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</si>
  <si>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</si>
  <si>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</si>
  <si>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</si>
  <si>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</si>
  <si>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</si>
  <si>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</si>
  <si>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</si>
  <si>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</si>
  <si>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</si>
  <si>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</si>
  <si>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</si>
  <si>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</si>
  <si>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</si>
  <si>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</si>
  <si>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</si>
  <si>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</si>
  <si>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</si>
  <si>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</si>
  <si>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</si>
  <si>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</si>
  <si>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</si>
  <si>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</si>
  <si>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</si>
  <si>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</si>
  <si>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</si>
  <si>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</si>
  <si>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</si>
  <si>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</si>
  <si>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</si>
  <si>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</si>
  <si>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</si>
  <si>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</si>
  <si>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</si>
  <si>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</si>
  <si>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</si>
  <si>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</si>
  <si>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</si>
  <si>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</si>
  <si>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</si>
  <si>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</si>
  <si>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</si>
  <si>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</si>
  <si>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</si>
  <si>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</si>
  <si>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</si>
  <si>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</si>
  <si>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</si>
  <si>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</si>
  <si>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</si>
  <si>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</si>
  <si>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</si>
  <si>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</si>
  <si>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</si>
  <si>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</si>
  <si>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</si>
  <si>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</si>
  <si>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</si>
  <si>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</si>
  <si>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</si>
  <si>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</si>
  <si>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</si>
  <si>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</si>
  <si>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</si>
  <si>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</si>
  <si>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</si>
  <si>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</si>
  <si>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</si>
  <si>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</si>
  <si>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</si>
  <si>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</si>
  <si>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</si>
  <si>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</si>
  <si>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</si>
  <si>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</si>
  <si>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</si>
  <si>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</si>
  <si>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</si>
  <si>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</si>
  <si>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</si>
  <si>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</si>
  <si>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</si>
  <si>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</si>
  <si>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</si>
  <si>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</si>
  <si>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</si>
  <si>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</si>
  <si>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</si>
  <si>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</si>
  <si>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</si>
  <si>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</si>
  <si>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</si>
  <si>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</si>
  <si>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</si>
  <si>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</si>
  <si>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</si>
  <si>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</si>
  <si>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</si>
  <si>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</si>
  <si>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</si>
  <si>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</si>
  <si>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</si>
  <si>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</si>
  <si>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</si>
  <si>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</si>
  <si>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</si>
  <si>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</si>
  <si>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</si>
  <si>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</si>
  <si>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</si>
  <si>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</si>
  <si>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</si>
  <si>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</si>
  <si>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</si>
  <si>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</si>
  <si>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</si>
  <si>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</si>
  <si>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</si>
  <si>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</si>
  <si>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</si>
  <si>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</si>
  <si>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</si>
  <si>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</si>
  <si>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</si>
  <si>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</si>
  <si>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</si>
  <si>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</si>
  <si>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</si>
  <si>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</si>
  <si>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</si>
  <si>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</si>
  <si>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</si>
  <si>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</si>
  <si>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</si>
  <si>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</si>
  <si>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</si>
  <si>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</si>
  <si>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</si>
  <si>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</si>
  <si>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</si>
  <si>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</si>
  <si>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</si>
  <si>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</si>
  <si>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</si>
  <si>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</si>
  <si>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</si>
  <si>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</si>
  <si>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</si>
  <si>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</si>
  <si>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</si>
  <si>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</si>
  <si>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</si>
  <si>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</si>
  <si>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</si>
  <si>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</si>
  <si>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</si>
  <si>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</si>
  <si>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</si>
  <si>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</si>
  <si>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</si>
  <si>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</si>
  <si>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</si>
  <si>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</si>
  <si>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</si>
  <si>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</si>
  <si>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</si>
  <si>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</si>
  <si>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</si>
  <si>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</si>
  <si>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</si>
  <si>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</si>
  <si>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</si>
  <si>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</si>
  <si>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</si>
  <si>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</si>
  <si>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</si>
  <si>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</si>
  <si>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</si>
  <si>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</si>
  <si>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</si>
  <si>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</si>
  <si>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</si>
  <si>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</si>
  <si>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</si>
  <si>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</si>
  <si>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</si>
  <si>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</si>
  <si>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</si>
  <si>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</si>
  <si>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</si>
  <si>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</si>
  <si>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</si>
  <si>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</si>
  <si>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</si>
  <si>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</si>
  <si>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</si>
  <si>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</si>
  <si>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</si>
  <si>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</si>
  <si>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</si>
  <si>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</si>
  <si>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</si>
  <si>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</si>
  <si>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</si>
  <si>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</si>
  <si>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</si>
  <si>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</si>
  <si>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</si>
  <si>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</si>
  <si>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</si>
  <si>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</si>
  <si>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</si>
  <si>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</si>
  <si>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</si>
  <si>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</si>
  <si>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</si>
  <si>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</si>
  <si>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</si>
  <si>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</si>
  <si>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</si>
  <si>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</si>
  <si>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</si>
  <si>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</si>
  <si>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</si>
  <si>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</si>
  <si>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</si>
  <si>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</si>
  <si>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</si>
  <si>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</si>
  <si>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</si>
  <si>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</si>
  <si>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</si>
  <si>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</si>
  <si>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</si>
  <si>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</si>
  <si>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</si>
  <si>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</si>
  <si>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</si>
  <si>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</si>
  <si>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</si>
  <si>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</si>
  <si>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</si>
  <si>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</si>
  <si>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</si>
  <si>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</si>
  <si>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</si>
  <si>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</si>
  <si>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</si>
  <si>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</si>
  <si>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</si>
  <si>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</si>
  <si>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</si>
  <si>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</si>
  <si>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</si>
  <si>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</si>
  <si>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</si>
  <si>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</si>
  <si>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</si>
  <si>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</si>
  <si>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</si>
  <si>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</si>
  <si>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</si>
  <si>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</si>
  <si>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</si>
  <si>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</si>
  <si>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</si>
  <si>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</si>
  <si>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</si>
  <si>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</si>
  <si>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</si>
  <si>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</si>
  <si>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</si>
  <si>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</si>
  <si>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</si>
  <si>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</si>
  <si>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</si>
  <si>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</si>
  <si>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</si>
  <si>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</si>
  <si>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</si>
  <si>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</si>
  <si>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</si>
  <si>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</si>
  <si>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</si>
  <si>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</si>
  <si>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</si>
  <si>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</si>
  <si>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</si>
  <si>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</si>
  <si>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</si>
  <si>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</si>
  <si>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</si>
  <si>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</si>
  <si>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</si>
  <si>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</si>
  <si>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</si>
  <si>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</si>
  <si>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</si>
  <si>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</si>
  <si>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</si>
  <si>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</si>
  <si>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</si>
  <si>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</si>
  <si>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</si>
  <si>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</si>
  <si>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</si>
  <si>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</si>
  <si>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</si>
  <si>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</si>
  <si>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</si>
  <si>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</si>
  <si>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</si>
  <si>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</si>
  <si>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</si>
  <si>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</si>
  <si>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</si>
  <si>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</si>
  <si>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</si>
  <si>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</si>
  <si>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</si>
  <si>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</si>
  <si>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</si>
  <si>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</si>
  <si>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</si>
  <si>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</si>
  <si>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</si>
  <si>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</si>
  <si>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</si>
  <si>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</si>
  <si>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</si>
  <si>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</si>
  <si>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</si>
  <si>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</si>
  <si>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</si>
  <si>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</si>
  <si>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</si>
  <si>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</si>
  <si>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</si>
  <si>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</si>
  <si>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</si>
  <si>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</si>
  <si>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</si>
  <si>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</si>
  <si>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</si>
  <si>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</si>
  <si>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</si>
  <si>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</si>
  <si>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</si>
  <si>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</si>
  <si>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</si>
  <si>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</si>
  <si>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</si>
  <si>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</si>
  <si>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</si>
  <si>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</si>
  <si>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</si>
  <si>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</si>
  <si>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</si>
  <si>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</si>
  <si>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</si>
  <si>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</si>
  <si>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</si>
  <si>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</si>
  <si>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</si>
  <si>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</si>
  <si>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</si>
  <si>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</si>
  <si>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</si>
  <si>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</si>
  <si>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</si>
  <si>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</si>
  <si>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</si>
  <si>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</si>
  <si>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</si>
  <si>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</si>
  <si>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</si>
  <si>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</si>
  <si>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</si>
  <si>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</si>
  <si>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</si>
  <si>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</si>
  <si>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</si>
  <si>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</si>
  <si>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</si>
  <si>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</si>
  <si>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</si>
  <si>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</si>
  <si>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</si>
  <si>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</si>
  <si>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</si>
  <si>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</si>
  <si>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</si>
  <si>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</si>
  <si>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</si>
  <si>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</si>
  <si>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</si>
  <si>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</si>
  <si>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</si>
  <si>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</si>
  <si>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</si>
  <si>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</si>
  <si>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</si>
  <si>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</si>
  <si>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</si>
  <si>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</si>
  <si>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</si>
  <si>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</si>
  <si>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</si>
  <si>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</si>
  <si>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</si>
  <si>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</si>
  <si>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</si>
  <si>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</si>
  <si>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</si>
  <si>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</si>
  <si>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</si>
  <si>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</si>
  <si>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</si>
  <si>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</si>
  <si>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</si>
  <si>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</si>
  <si>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</si>
  <si>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</si>
  <si>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</si>
  <si>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</si>
  <si>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</si>
  <si>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</si>
  <si>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</si>
  <si>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</si>
  <si>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</si>
  <si>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</si>
  <si>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</si>
  <si>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</si>
  <si>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</si>
  <si>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</si>
  <si>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</si>
  <si>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</si>
  <si>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</si>
  <si>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</si>
  <si>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</si>
  <si>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</si>
  <si>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</si>
  <si>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</si>
  <si>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</si>
  <si>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</si>
  <si>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</si>
  <si>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</si>
  <si>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</si>
  <si>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</si>
  <si>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</si>
  <si>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</si>
  <si>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</si>
  <si>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</si>
  <si>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</si>
  <si>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</si>
  <si>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</si>
  <si>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</si>
  <si>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</si>
  <si>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</si>
  <si>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</si>
  <si>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</si>
  <si>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</si>
  <si>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</si>
  <si>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</si>
  <si>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</si>
  <si>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</si>
  <si>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</si>
  <si>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</si>
  <si>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</si>
  <si>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</si>
  <si>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</si>
  <si>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</si>
  <si>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</si>
  <si>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</si>
  <si>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</si>
  <si>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</si>
  <si>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</si>
  <si>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</si>
  <si>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</si>
  <si>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</si>
  <si>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</si>
  <si>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</si>
  <si>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</si>
  <si>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</si>
  <si>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</si>
  <si>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</si>
  <si>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</si>
  <si>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</si>
  <si>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</si>
  <si>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</si>
  <si>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</si>
  <si>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</si>
  <si>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</si>
  <si>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</si>
  <si>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</si>
  <si>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</si>
  <si>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</si>
  <si>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</si>
  <si>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</si>
  <si>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</si>
  <si>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</si>
  <si>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</si>
  <si>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</si>
  <si>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</si>
  <si>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</si>
  <si>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</si>
  <si>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</si>
  <si>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</si>
  <si>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</si>
  <si>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</si>
  <si>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</si>
  <si>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</si>
  <si>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</si>
  <si>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</si>
  <si>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</si>
  <si>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</si>
  <si>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</si>
  <si>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</si>
  <si>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</si>
  <si>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</si>
  <si>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</si>
  <si>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</si>
  <si>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</si>
  <si>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</si>
  <si>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</si>
  <si>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</si>
  <si>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</si>
  <si>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</si>
  <si>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</si>
  <si>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</si>
  <si>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</si>
  <si>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</si>
  <si>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</si>
  <si>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</si>
  <si>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</si>
  <si>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</si>
  <si>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</si>
  <si>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</si>
  <si>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</si>
  <si>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</si>
  <si>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</si>
  <si>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</si>
  <si>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</si>
  <si>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</si>
  <si>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</si>
  <si>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</si>
  <si>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</si>
  <si>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</si>
  <si>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</si>
  <si>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</si>
  <si>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</si>
  <si>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</si>
  <si>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</si>
  <si>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</si>
  <si>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</si>
  <si>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</si>
  <si>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</si>
  <si>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</si>
  <si>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</si>
  <si>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</si>
  <si>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</si>
  <si>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</si>
  <si>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</si>
  <si>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</si>
  <si>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</si>
  <si>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</si>
  <si>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</si>
  <si>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</si>
  <si>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</si>
  <si>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</si>
  <si>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</si>
  <si>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</si>
  <si>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</si>
  <si>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</si>
  <si>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</si>
  <si>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</si>
  <si>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</si>
  <si>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</si>
  <si>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</si>
  <si>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</si>
  <si>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</si>
  <si>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</si>
  <si>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</si>
  <si>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</si>
  <si>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</si>
  <si>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</si>
  <si>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</si>
  <si>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</si>
  <si>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</si>
  <si>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</si>
  <si>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</si>
  <si>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</si>
  <si>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</si>
  <si>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</si>
  <si>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</si>
  <si>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</si>
  <si>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</si>
  <si>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</si>
  <si>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</si>
  <si>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</si>
  <si>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</si>
  <si>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</si>
  <si>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</si>
  <si>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</si>
  <si>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</si>
  <si>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</si>
  <si>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</si>
  <si>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</si>
  <si>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</si>
  <si>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</si>
  <si>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</si>
  <si>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</si>
  <si>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</si>
  <si>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</si>
  <si>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</si>
  <si>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</si>
  <si>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</si>
  <si>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</si>
  <si>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</si>
  <si>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</si>
  <si>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</si>
  <si>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</si>
  <si>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</si>
  <si>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</si>
  <si>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</si>
  <si>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</si>
  <si>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</si>
  <si>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</si>
  <si>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</si>
  <si>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</si>
  <si>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</si>
  <si>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</si>
  <si>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</si>
  <si>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</si>
  <si>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</si>
  <si>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</si>
  <si>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</si>
  <si>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</si>
  <si>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</si>
  <si>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</si>
  <si>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</si>
  <si>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</si>
  <si>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</si>
  <si>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</si>
  <si>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</si>
  <si>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</si>
  <si>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</si>
  <si>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</si>
  <si>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</si>
  <si>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</si>
  <si>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</si>
  <si>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</si>
  <si>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</si>
  <si>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</si>
  <si>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</si>
  <si>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</si>
  <si>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</si>
  <si>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</si>
  <si>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</si>
  <si>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</si>
  <si>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</si>
  <si>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</si>
  <si>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</si>
  <si>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</si>
  <si>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</si>
  <si>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</si>
  <si>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</si>
  <si>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</si>
  <si>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</si>
  <si>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</si>
  <si>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</si>
  <si>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</si>
  <si>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</si>
  <si>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</si>
  <si>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</si>
  <si>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</si>
  <si>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</si>
  <si>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</si>
  <si>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</si>
  <si>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</si>
  <si>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</si>
  <si>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</si>
  <si>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</si>
  <si>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</si>
  <si>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</si>
  <si>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</si>
  <si>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</si>
  <si>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</si>
  <si>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</si>
  <si>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</si>
  <si>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</si>
  <si>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</si>
  <si>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</si>
  <si>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</si>
  <si>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</si>
  <si>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</si>
  <si>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</si>
  <si>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</si>
  <si>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</si>
  <si>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</si>
  <si>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</si>
  <si>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</si>
  <si>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</si>
  <si>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</si>
  <si>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</si>
  <si>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</si>
  <si>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</si>
  <si>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</si>
  <si>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</si>
  <si>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</si>
  <si>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</si>
  <si>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</si>
  <si>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</si>
  <si>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</si>
  <si>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</si>
  <si>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</si>
  <si>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</si>
  <si>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</si>
  <si>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</si>
  <si>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</si>
  <si>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</si>
  <si>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</si>
  <si>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</si>
  <si>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</si>
  <si>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</si>
  <si>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</si>
  <si>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</si>
  <si>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</si>
  <si>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</si>
  <si>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</si>
  <si>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</si>
  <si>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</si>
  <si>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</si>
  <si>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</si>
  <si>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</si>
  <si>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</si>
  <si>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</si>
  <si>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</si>
  <si>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</si>
  <si>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</si>
  <si>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</si>
  <si>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</si>
  <si>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</si>
  <si>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</si>
  <si>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</si>
  <si>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</si>
  <si>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</si>
  <si>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</si>
  <si>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</si>
  <si>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</si>
  <si>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</si>
  <si>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</si>
  <si>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</si>
  <si>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</si>
  <si>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</si>
  <si>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</si>
  <si>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</si>
  <si>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</si>
  <si>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</si>
  <si>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</si>
  <si>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</si>
  <si>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</si>
  <si>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</si>
  <si>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</si>
  <si>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</si>
  <si>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</si>
  <si>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</si>
  <si>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</si>
  <si>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</si>
  <si>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</si>
  <si>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</si>
  <si>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</si>
  <si>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</si>
  <si>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</si>
  <si>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</si>
  <si>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</si>
  <si>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</si>
  <si>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</si>
  <si>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</si>
  <si>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</si>
  <si>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</si>
  <si>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</si>
  <si>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</si>
  <si>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</si>
  <si>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</si>
  <si>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</si>
  <si>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</si>
  <si>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</si>
  <si>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</si>
  <si>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</si>
  <si>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</si>
  <si>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</si>
  <si>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</si>
  <si>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</si>
  <si>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</si>
  <si>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</si>
  <si>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</si>
  <si>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</si>
  <si>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</si>
  <si>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</si>
  <si>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</si>
  <si>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</si>
  <si>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</si>
  <si>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</si>
  <si>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</si>
  <si>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</si>
  <si>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</si>
  <si>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</si>
  <si>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</si>
  <si>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</si>
  <si>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</si>
  <si>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</si>
  <si>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</si>
  <si>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</si>
  <si>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</si>
  <si>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</si>
  <si>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</si>
  <si>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</si>
  <si>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</si>
  <si>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</si>
  <si>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</si>
  <si>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</si>
  <si>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</si>
  <si>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</si>
  <si>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</si>
  <si>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</si>
  <si>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</si>
  <si>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</si>
  <si>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</si>
  <si>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</si>
  <si>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</si>
  <si>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</si>
  <si>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</si>
  <si>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</si>
  <si>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</si>
  <si>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</si>
  <si>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</si>
  <si>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</si>
  <si>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</si>
  <si>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</si>
  <si>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</si>
  <si>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</si>
  <si>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</si>
  <si>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</si>
  <si>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</si>
  <si>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</si>
  <si>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</si>
  <si>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</si>
  <si>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</si>
  <si>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</si>
  <si>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</si>
  <si>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</si>
  <si>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</si>
  <si>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</si>
  <si>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</si>
  <si>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</si>
  <si>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</si>
  <si>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</si>
  <si>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</si>
  <si>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</si>
  <si>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</si>
  <si>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</si>
  <si>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</si>
  <si>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</si>
  <si>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</si>
  <si>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</si>
  <si>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</si>
  <si>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</si>
  <si>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</si>
  <si>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</si>
  <si>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</si>
  <si>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</si>
  <si>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</si>
  <si>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</si>
  <si>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</si>
  <si>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</si>
  <si>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</si>
  <si>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</si>
  <si>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</si>
  <si>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</si>
  <si>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</si>
  <si>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</si>
  <si>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</si>
  <si>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</si>
  <si>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</si>
  <si>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</si>
  <si>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</si>
  <si>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</si>
  <si>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</si>
  <si>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</si>
  <si>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</si>
  <si>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</si>
  <si>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</si>
  <si>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</si>
  <si>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</si>
  <si>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</si>
  <si>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</si>
  <si>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</si>
  <si>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</si>
  <si>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</si>
  <si>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</si>
  <si>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</si>
  <si>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</si>
  <si>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</si>
  <si>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</si>
  <si>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</si>
  <si>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</si>
  <si>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</si>
  <si>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</si>
  <si>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</si>
  <si>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</si>
  <si>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</si>
  <si>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</si>
  <si>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</si>
  <si>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</si>
  <si>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</si>
  <si>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</si>
  <si>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</si>
  <si>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</si>
  <si>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</si>
  <si>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</si>
  <si>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</si>
  <si>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</si>
  <si>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</si>
  <si>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</si>
  <si>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</si>
  <si>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</si>
  <si>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</si>
  <si>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</si>
  <si>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</si>
  <si>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</si>
  <si>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</si>
  <si>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</si>
  <si>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</si>
  <si>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</si>
  <si>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</si>
  <si>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</si>
  <si>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</si>
  <si>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</si>
  <si>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</si>
  <si>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</si>
  <si>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</si>
  <si>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</si>
  <si>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</si>
  <si>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</si>
  <si>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</si>
  <si>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</si>
  <si>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</si>
  <si>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</si>
  <si>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</si>
  <si>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</si>
  <si>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</si>
  <si>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</si>
  <si>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</si>
  <si>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</si>
  <si>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</si>
  <si>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</si>
  <si>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</si>
  <si>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</si>
  <si>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</si>
  <si>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</si>
  <si>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</si>
  <si>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</si>
  <si>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</si>
  <si>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</si>
  <si>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</si>
  <si>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</si>
  <si>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</si>
  <si>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</si>
  <si>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</si>
  <si>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</si>
  <si>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</si>
  <si>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</si>
  <si>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</si>
  <si>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</si>
  <si>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</si>
  <si>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</si>
  <si>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</si>
  <si>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</si>
  <si>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</si>
  <si>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</si>
  <si>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</si>
  <si>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</si>
  <si>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</si>
  <si>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</si>
  <si>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</si>
  <si>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</si>
  <si>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</si>
  <si>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</si>
  <si>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</si>
  <si>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</si>
  <si>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</si>
  <si>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</si>
  <si>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</si>
  <si>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</si>
  <si>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</si>
  <si>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</si>
  <si>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</si>
  <si>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</si>
  <si>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</si>
  <si>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</si>
  <si>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</si>
  <si>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</si>
  <si>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</si>
  <si>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</si>
  <si>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</si>
  <si>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</si>
  <si>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</si>
  <si>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</si>
  <si>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</si>
  <si>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</si>
  <si>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</si>
  <si>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</si>
  <si>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</si>
  <si>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</si>
  <si>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</si>
  <si>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</si>
  <si>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</si>
  <si>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</si>
  <si>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</si>
  <si>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</si>
  <si>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</si>
  <si>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</si>
  <si>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</si>
  <si>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</si>
  <si>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</si>
  <si>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</si>
  <si>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</si>
  <si>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</si>
  <si>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</si>
  <si>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</si>
  <si>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</si>
  <si>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</si>
  <si>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</si>
  <si>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</si>
  <si>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</si>
  <si>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</si>
  <si>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</si>
  <si>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</si>
  <si>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</si>
  <si>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</si>
  <si>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</si>
  <si>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</si>
  <si>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</si>
  <si>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</si>
  <si>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</si>
  <si>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</si>
  <si>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</si>
  <si>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</si>
  <si>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</si>
  <si>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</si>
  <si>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</si>
  <si>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</si>
  <si>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</si>
  <si>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</si>
  <si>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</si>
  <si>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</si>
  <si>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</si>
  <si>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</si>
  <si>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</si>
  <si>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</si>
  <si>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</si>
  <si>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</si>
  <si>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</si>
  <si>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</si>
  <si>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</si>
  <si>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</si>
  <si>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</si>
  <si>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</si>
  <si>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</si>
  <si>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</si>
  <si>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</si>
  <si>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</si>
  <si>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</si>
  <si>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</si>
  <si>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</si>
  <si>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</si>
  <si>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</si>
  <si>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</si>
  <si>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</si>
  <si>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</si>
  <si>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</si>
  <si>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</si>
  <si>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</si>
  <si>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</si>
  <si>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</si>
  <si>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</si>
  <si>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</si>
  <si>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</si>
  <si>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</si>
  <si>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</si>
  <si>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</si>
  <si>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</si>
  <si>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</si>
  <si>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</si>
  <si>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</si>
  <si>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</si>
  <si>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</si>
  <si>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</si>
  <si>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</si>
  <si>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</si>
  <si>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</si>
  <si>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</si>
  <si>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</si>
  <si>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</si>
  <si>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</si>
  <si>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</si>
  <si>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</si>
  <si>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</si>
  <si>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</si>
  <si>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</si>
  <si>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</si>
  <si>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</si>
  <si>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</si>
  <si>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</si>
  <si>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</si>
  <si>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</si>
  <si>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</si>
  <si>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</si>
  <si>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</si>
  <si>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</si>
  <si>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</si>
  <si>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</si>
  <si>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</si>
  <si>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</si>
  <si>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</si>
  <si>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</si>
  <si>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</si>
  <si>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</si>
  <si>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</si>
  <si>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</si>
  <si>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</si>
  <si>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</si>
  <si>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</si>
  <si>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</si>
  <si>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</si>
  <si>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</si>
  <si>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</si>
  <si>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</si>
  <si>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</si>
  <si>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</si>
  <si>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</si>
  <si>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</si>
  <si>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</si>
  <si>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</si>
  <si>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</si>
  <si>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</si>
  <si>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</si>
  <si>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</si>
  <si>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</si>
  <si>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</si>
  <si>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</si>
  <si>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</si>
  <si>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</si>
  <si>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</si>
  <si>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</si>
  <si>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</si>
  <si>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</si>
  <si>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</si>
  <si>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</si>
  <si>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</si>
  <si>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</si>
  <si>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</si>
  <si>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</si>
  <si>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</si>
  <si>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</si>
  <si>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</si>
  <si>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</si>
  <si>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</si>
  <si>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</si>
  <si>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</si>
  <si>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</si>
  <si>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</si>
  <si>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</si>
  <si>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</si>
  <si>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</si>
  <si>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</si>
  <si>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</si>
  <si>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</si>
  <si>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</si>
  <si>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</si>
  <si>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</si>
  <si>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</si>
  <si>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</si>
  <si>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</si>
  <si>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</si>
  <si>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</si>
  <si>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</si>
  <si>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</si>
  <si>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</si>
  <si>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</si>
  <si>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</si>
  <si>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</si>
  <si>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</si>
  <si>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</si>
  <si>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</si>
  <si>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</si>
  <si>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</si>
  <si>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</si>
  <si>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</si>
  <si>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</si>
  <si>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</si>
  <si>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</si>
  <si>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</si>
  <si>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</si>
  <si>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</si>
  <si>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</si>
  <si>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</si>
  <si>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</si>
  <si>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</si>
  <si>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</si>
  <si>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</si>
  <si>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</si>
  <si>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</si>
  <si>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</si>
  <si>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</si>
  <si>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</si>
  <si>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</si>
  <si>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</si>
  <si>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</si>
  <si>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</si>
  <si>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</si>
  <si>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</si>
  <si>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</si>
  <si>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</si>
  <si>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</si>
  <si>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</si>
  <si>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</si>
  <si>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</si>
  <si>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</si>
  <si>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</si>
  <si>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</si>
  <si>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</si>
  <si>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</si>
  <si>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</si>
  <si>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</si>
  <si>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</si>
  <si>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</si>
  <si>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</si>
  <si>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</si>
  <si>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</si>
  <si>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</si>
  <si>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</si>
  <si>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</si>
  <si>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</si>
  <si>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</si>
  <si>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</si>
  <si>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</si>
  <si>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</si>
  <si>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</si>
  <si>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</si>
  <si>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</si>
  <si>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</si>
  <si>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</si>
  <si>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</si>
  <si>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</si>
  <si>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</si>
  <si>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</si>
  <si>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</si>
  <si>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</si>
  <si>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</si>
  <si>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</si>
  <si>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</si>
  <si>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</si>
  <si>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</si>
  <si>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</si>
  <si>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</si>
  <si>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</si>
  <si>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</si>
  <si>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</si>
  <si>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</si>
  <si>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</si>
  <si>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</si>
  <si>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</si>
  <si>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</si>
  <si>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</si>
  <si>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</si>
  <si>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</si>
  <si>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</si>
  <si>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</si>
  <si>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</si>
  <si>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</si>
  <si>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</si>
  <si>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</si>
  <si>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</si>
  <si>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</si>
  <si>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</si>
  <si>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</si>
  <si>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</si>
  <si>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</si>
  <si>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</si>
  <si>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</si>
  <si>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</si>
  <si>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</si>
  <si>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</si>
  <si>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</si>
  <si>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</si>
  <si>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</si>
  <si>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</si>
  <si>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</si>
  <si>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</si>
  <si>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</si>
  <si>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</si>
  <si>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</si>
  <si>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</si>
  <si>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</si>
  <si>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</si>
  <si>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</si>
  <si>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</si>
  <si>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</si>
  <si>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</si>
  <si>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</si>
  <si>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</si>
  <si>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</si>
  <si>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</si>
  <si>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</si>
  <si>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</si>
  <si>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</si>
  <si>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</si>
  <si>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</si>
  <si>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</si>
  <si>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</si>
  <si>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</si>
  <si>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</si>
  <si>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</si>
  <si>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</si>
  <si>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</si>
  <si>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</si>
  <si>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</si>
  <si>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</si>
  <si>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</si>
  <si>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</si>
  <si>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</si>
  <si>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</si>
  <si>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</si>
  <si>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</si>
  <si>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</si>
  <si>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</si>
  <si>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</si>
  <si>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</si>
  <si>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</si>
  <si>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</si>
  <si>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</si>
  <si>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</si>
  <si>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</si>
  <si>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</si>
  <si>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</si>
  <si>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</si>
  <si>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</si>
  <si>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</si>
  <si>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</si>
  <si>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</si>
  <si>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</si>
  <si>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</si>
  <si>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</si>
  <si>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</si>
  <si>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</si>
  <si>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</si>
  <si>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</si>
  <si>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</si>
  <si>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</si>
  <si>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</si>
  <si>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</si>
  <si>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</si>
  <si>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</si>
  <si>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</si>
  <si>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</si>
  <si>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</si>
  <si>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</si>
  <si>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</si>
  <si>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</si>
  <si>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</si>
  <si>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</si>
  <si>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</si>
  <si>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</si>
  <si>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</si>
  <si>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</si>
  <si>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</si>
  <si>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</si>
  <si>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</si>
  <si>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</si>
  <si>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</si>
  <si>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</si>
  <si>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</si>
  <si>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</si>
  <si>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</si>
  <si>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</si>
  <si>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</si>
  <si>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</si>
  <si>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</si>
  <si>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</si>
  <si>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</si>
  <si>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</si>
  <si>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</si>
  <si>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</si>
  <si>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</si>
  <si>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</si>
  <si>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</si>
  <si>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</si>
  <si>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</si>
  <si>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</si>
  <si>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</si>
  <si>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</si>
  <si>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</si>
  <si>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</si>
  <si>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</si>
  <si>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</si>
  <si>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</si>
  <si>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</si>
  <si>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</si>
  <si>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</si>
  <si>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</si>
  <si>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</si>
  <si>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</si>
  <si>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</si>
  <si>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</si>
  <si>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</si>
  <si>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</si>
  <si>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</si>
  <si>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</si>
  <si>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</si>
  <si>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</si>
  <si>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</si>
  <si>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</si>
  <si>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</si>
  <si>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</si>
  <si>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</si>
  <si>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</si>
  <si>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</si>
  <si>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</si>
  <si>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</si>
  <si>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</si>
  <si>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</si>
  <si>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</si>
  <si>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</si>
  <si>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</si>
  <si>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</si>
  <si>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</si>
  <si>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</si>
  <si>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</si>
  <si>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</si>
  <si>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</si>
  <si>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</si>
  <si>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</si>
  <si>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</si>
  <si>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</si>
  <si>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</si>
  <si>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</si>
  <si>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</si>
  <si>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</si>
  <si>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</si>
  <si>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</si>
  <si>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</si>
  <si>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</si>
  <si>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</si>
  <si>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</si>
  <si>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</si>
  <si>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</si>
  <si>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</si>
  <si>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</si>
  <si>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</si>
  <si>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</si>
  <si>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</si>
  <si>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</si>
  <si>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</si>
  <si>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</si>
  <si>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</si>
  <si>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</si>
  <si>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</si>
  <si>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</si>
  <si>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</si>
  <si>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</si>
  <si>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</si>
  <si>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</si>
  <si>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</si>
  <si>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</si>
  <si>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</si>
  <si>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</si>
  <si>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</si>
  <si>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</si>
  <si>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</si>
  <si>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</si>
  <si>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</si>
  <si>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</si>
  <si>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</si>
  <si>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</si>
  <si>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</si>
  <si>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</si>
  <si>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</si>
  <si>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</si>
  <si>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</si>
  <si>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</si>
  <si>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</si>
  <si>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</si>
  <si>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</si>
  <si>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</si>
  <si>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</si>
  <si>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</si>
  <si>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</si>
  <si>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</si>
  <si>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</si>
  <si>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</si>
  <si>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</si>
  <si>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</si>
  <si>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</si>
  <si>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</si>
  <si>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</si>
  <si>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</si>
  <si>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</si>
  <si>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</si>
  <si>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</si>
  <si>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</si>
  <si>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</si>
  <si>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</si>
  <si>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</si>
  <si>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</si>
  <si>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</si>
  <si>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</si>
  <si>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</si>
  <si>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</si>
  <si>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</si>
  <si>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</si>
  <si>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</si>
  <si>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</si>
  <si>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</si>
  <si>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</si>
  <si>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</si>
  <si>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</si>
  <si>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</si>
  <si>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</si>
  <si>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</si>
  <si>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</si>
  <si>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</si>
  <si>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</si>
  <si>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</si>
  <si>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</si>
  <si>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</si>
  <si>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</si>
  <si>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</si>
  <si>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</si>
  <si>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</si>
  <si>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</si>
  <si>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</si>
  <si>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</si>
  <si>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</si>
  <si>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</si>
  <si>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</si>
  <si>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</si>
  <si>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</si>
  <si>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</si>
  <si>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</si>
  <si>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</si>
  <si>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</si>
  <si>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</si>
  <si>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</si>
  <si>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</si>
  <si>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</si>
  <si>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</si>
  <si>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</si>
  <si>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</si>
  <si>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</si>
  <si>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</si>
  <si>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</si>
  <si>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</si>
  <si>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</si>
  <si>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</si>
  <si>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</si>
  <si>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</si>
  <si>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</si>
  <si>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</si>
  <si>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</si>
  <si>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</si>
  <si>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</si>
  <si>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</si>
  <si>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</si>
  <si>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</si>
  <si>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</si>
  <si>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</si>
  <si>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</si>
  <si>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</si>
  <si>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</si>
  <si>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</si>
  <si>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</si>
  <si>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</si>
  <si>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</si>
  <si>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</si>
  <si>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</si>
  <si>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</si>
  <si>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</si>
  <si>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</si>
  <si>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</si>
  <si>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</si>
  <si>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</si>
  <si>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</si>
  <si>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</si>
  <si>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</si>
  <si>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</si>
  <si>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</si>
  <si>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</si>
  <si>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</si>
  <si>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</si>
  <si>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</si>
  <si>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</si>
  <si>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</si>
  <si>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</si>
  <si>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</si>
  <si>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</si>
  <si>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</si>
  <si>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</si>
  <si>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</si>
  <si>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</si>
  <si>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</si>
  <si>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</si>
  <si>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</si>
  <si>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</si>
  <si>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</si>
  <si>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</si>
  <si>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</si>
  <si>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</si>
  <si>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</si>
  <si>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</si>
  <si>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</si>
  <si>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</si>
  <si>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</si>
  <si>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</si>
  <si>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</si>
  <si>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</si>
  <si>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</si>
  <si>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</si>
  <si>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</si>
  <si>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</si>
  <si>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</si>
  <si>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</si>
  <si>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</si>
  <si>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</si>
  <si>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</si>
  <si>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</si>
  <si>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</si>
  <si>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</si>
  <si>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</si>
  <si>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</si>
  <si>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</si>
  <si>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</si>
  <si>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</si>
  <si>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</si>
  <si>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</si>
  <si>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</si>
  <si>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</si>
  <si>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</si>
  <si>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</si>
  <si>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</si>
  <si>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</si>
  <si>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</si>
  <si>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</si>
  <si>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</si>
  <si>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</si>
  <si>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</si>
  <si>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</si>
  <si>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</si>
  <si>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</si>
  <si>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</si>
  <si>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</si>
  <si>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</si>
  <si>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</si>
  <si>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</si>
  <si>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</si>
  <si>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</si>
  <si>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</si>
  <si>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</si>
  <si>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</si>
  <si>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</si>
  <si>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</si>
  <si>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</si>
  <si>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</si>
  <si>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</si>
  <si>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</si>
  <si>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</si>
  <si>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</si>
  <si>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</si>
  <si>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</si>
  <si>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</si>
  <si>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</si>
  <si>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</si>
  <si>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</si>
  <si>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</si>
  <si>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</si>
  <si>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</si>
  <si>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</si>
  <si>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</si>
  <si>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</si>
  <si>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</si>
  <si>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</si>
  <si>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</si>
  <si>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</si>
  <si>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</si>
  <si>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</si>
  <si>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</si>
  <si>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</si>
  <si>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</si>
  <si>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</si>
  <si>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</si>
  <si>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</si>
  <si>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</si>
  <si>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</si>
  <si>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</si>
  <si>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</si>
  <si>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</si>
  <si>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</si>
  <si>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</si>
  <si>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</si>
  <si>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</si>
  <si>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</si>
  <si>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</si>
  <si>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</si>
  <si>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</si>
  <si>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</si>
  <si>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</si>
  <si>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</si>
  <si>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</si>
  <si>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</si>
  <si>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</si>
  <si>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</si>
  <si>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</si>
  <si>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</si>
  <si>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</si>
  <si>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</si>
  <si>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</si>
  <si>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</si>
  <si>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</si>
  <si>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</si>
  <si>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</si>
  <si>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</si>
  <si>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</si>
  <si>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</si>
  <si>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</si>
  <si>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</si>
  <si>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</si>
  <si>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</si>
  <si>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</si>
  <si>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</si>
  <si>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</si>
  <si>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</si>
  <si>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</si>
  <si>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</si>
  <si>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</si>
  <si>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</si>
  <si>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</si>
  <si>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</si>
  <si>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</si>
  <si>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</si>
  <si>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</si>
  <si>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</si>
  <si>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</si>
  <si>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</si>
  <si>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</si>
  <si>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</si>
  <si>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</si>
  <si>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</si>
  <si>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</si>
  <si>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</si>
  <si>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</si>
  <si>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</si>
  <si>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</si>
  <si>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</si>
  <si>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</si>
  <si>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</si>
  <si>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</si>
  <si>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</si>
  <si>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</si>
  <si>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</si>
  <si>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</si>
  <si>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</si>
  <si>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</si>
  <si>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</si>
  <si>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</si>
  <si>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</si>
  <si>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</si>
  <si>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</si>
  <si>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</si>
  <si>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</si>
  <si>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</si>
  <si>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</si>
  <si>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</si>
  <si>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</si>
  <si>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</si>
  <si>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</si>
  <si>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</si>
  <si>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</si>
  <si>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</si>
  <si>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</si>
  <si>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</si>
  <si>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</si>
  <si>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</si>
  <si>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</si>
  <si>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</si>
  <si>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</si>
  <si>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</si>
  <si>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</si>
  <si>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</si>
  <si>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</si>
  <si>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</si>
  <si>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</si>
  <si>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</si>
  <si>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</si>
  <si>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</si>
  <si>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</si>
  <si>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</si>
  <si>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</si>
  <si>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</si>
  <si>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</si>
  <si>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</si>
  <si>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</si>
  <si>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</si>
  <si>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</si>
  <si>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</si>
  <si>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</si>
  <si>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</si>
  <si>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</si>
  <si>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</si>
  <si>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</si>
  <si>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</si>
  <si>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</si>
  <si>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</si>
  <si>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</si>
  <si>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</si>
  <si>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</si>
  <si>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</si>
  <si>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</si>
  <si>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</si>
  <si>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</si>
  <si>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</si>
  <si>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</si>
  <si>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</si>
  <si>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</si>
  <si>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</si>
  <si>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</si>
  <si>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</si>
  <si>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</si>
  <si>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</si>
  <si>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</si>
  <si>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</si>
  <si>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</si>
  <si>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</si>
  <si>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</si>
  <si>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</si>
  <si>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</si>
  <si>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</si>
  <si>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</si>
  <si>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</si>
  <si>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</si>
  <si>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</si>
  <si>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</si>
  <si>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</si>
  <si>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</si>
  <si>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</si>
  <si>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</si>
  <si>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</si>
  <si>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</si>
  <si>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</si>
  <si>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</si>
  <si>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</si>
  <si>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</si>
  <si>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</si>
  <si>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</si>
  <si>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</si>
  <si>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</si>
  <si>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</si>
  <si>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</si>
  <si>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</si>
  <si>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</si>
  <si>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</si>
  <si>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</si>
  <si>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</si>
  <si>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</si>
  <si>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</si>
  <si>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</si>
  <si>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</si>
  <si>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</si>
  <si>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</si>
  <si>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</si>
  <si>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</si>
  <si>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</si>
  <si>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</si>
  <si>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</si>
  <si>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</si>
  <si>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</si>
  <si>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</si>
  <si>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</si>
  <si>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</si>
  <si>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</si>
  <si>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</si>
  <si>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</si>
  <si>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</si>
  <si>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</si>
  <si>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</si>
  <si>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</si>
  <si>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</si>
  <si>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</si>
  <si>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</si>
  <si>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</si>
  <si>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</si>
  <si>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</si>
  <si>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</si>
  <si>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</si>
  <si>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</si>
  <si>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</si>
  <si>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</si>
  <si>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</si>
  <si>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</si>
  <si>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</si>
  <si>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</si>
  <si>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</si>
  <si>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</si>
  <si>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</si>
  <si>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</si>
  <si>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</si>
  <si>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</si>
  <si>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</si>
  <si>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</si>
  <si>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</si>
  <si>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</si>
  <si>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</si>
  <si>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</si>
  <si>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</si>
  <si>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</si>
  <si>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</si>
  <si>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</si>
  <si>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</si>
  <si>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</si>
  <si>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</si>
  <si>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</si>
  <si>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</si>
  <si>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</si>
  <si>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</si>
  <si>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</si>
  <si>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</si>
  <si>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</si>
  <si>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</si>
  <si>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</si>
  <si>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</si>
  <si>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</si>
  <si>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</si>
  <si>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</si>
  <si>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</si>
  <si>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</si>
  <si>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</si>
  <si>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</si>
  <si>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</si>
  <si>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</si>
  <si>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</si>
  <si>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</si>
  <si>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</si>
  <si>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</si>
  <si>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</si>
  <si>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</si>
  <si>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</si>
  <si>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</si>
  <si>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</si>
  <si>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</si>
  <si>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</si>
  <si>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</si>
  <si>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</si>
  <si>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</si>
  <si>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</si>
  <si>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</si>
  <si>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</si>
  <si>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</si>
  <si>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</si>
  <si>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</si>
  <si>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</si>
  <si>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</si>
  <si>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</si>
  <si>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</si>
  <si>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</si>
  <si>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</si>
  <si>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</si>
  <si>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</si>
  <si>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</si>
  <si>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</si>
  <si>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</si>
  <si>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</si>
  <si>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</si>
  <si>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</si>
  <si>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</si>
  <si>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</si>
  <si>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</si>
  <si>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</si>
  <si>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</si>
  <si>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</si>
  <si>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</si>
  <si>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</si>
  <si>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</si>
  <si>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</si>
  <si>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</si>
  <si>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</si>
  <si>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</si>
  <si>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</si>
  <si>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</si>
  <si>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</si>
  <si>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</si>
  <si>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</si>
  <si>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</si>
  <si>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</si>
  <si>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</si>
  <si>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</si>
  <si>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</si>
  <si>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</si>
  <si>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</si>
  <si>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</si>
  <si>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</si>
  <si>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</si>
  <si>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</si>
  <si>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</si>
  <si>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</si>
  <si>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</si>
  <si>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</si>
  <si>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</si>
  <si>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</si>
  <si>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</si>
  <si>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</si>
  <si>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</si>
  <si>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</si>
  <si>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</si>
  <si>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</si>
  <si>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</si>
  <si>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</si>
  <si>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</si>
  <si>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</si>
  <si>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</si>
  <si>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</si>
  <si>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</si>
  <si>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</si>
  <si>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</si>
  <si>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</si>
  <si>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</si>
  <si>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</si>
  <si>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</si>
  <si>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</si>
  <si>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</si>
  <si>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</si>
  <si>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</si>
  <si>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</si>
  <si>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</si>
  <si>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</si>
  <si>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</si>
  <si>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</si>
  <si>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</si>
  <si>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</si>
  <si>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</si>
  <si>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</si>
  <si>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</si>
  <si>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</si>
  <si>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</si>
  <si>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</si>
  <si>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</si>
  <si>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</si>
  <si>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</si>
  <si>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</si>
  <si>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</si>
  <si>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</si>
  <si>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</si>
  <si>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</si>
  <si>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</si>
  <si>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</si>
  <si>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</si>
  <si>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</si>
  <si>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</si>
  <si>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</si>
  <si>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</si>
  <si>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</si>
  <si>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</si>
  <si>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</si>
  <si>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</si>
  <si>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</si>
  <si>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</si>
  <si>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</si>
  <si>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</si>
  <si>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</si>
  <si>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</si>
  <si>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</si>
  <si>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</si>
  <si>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</si>
  <si>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</si>
  <si>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</si>
  <si>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</si>
  <si>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</si>
  <si>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</si>
  <si>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</si>
  <si>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</si>
  <si>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</si>
  <si>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</si>
  <si>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</si>
  <si>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</si>
  <si>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</si>
  <si>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</si>
  <si>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</si>
  <si>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</si>
  <si>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</si>
  <si>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</si>
  <si>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</si>
  <si>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</si>
  <si>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</si>
  <si>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</si>
  <si>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</si>
  <si>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</si>
  <si>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</si>
  <si>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</si>
  <si>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</si>
  <si>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</si>
  <si>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</si>
  <si>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</si>
  <si>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</si>
  <si>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</si>
  <si>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</si>
  <si>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</si>
  <si>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</si>
  <si>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</si>
  <si>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</si>
  <si>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</si>
  <si>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</si>
  <si>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</si>
  <si>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</si>
  <si>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</si>
  <si>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</si>
  <si>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</si>
  <si>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</si>
  <si>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</si>
  <si>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</si>
  <si>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</si>
  <si>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</si>
  <si>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</si>
  <si>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</si>
  <si>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</si>
  <si>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</si>
  <si>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</si>
  <si>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</si>
  <si>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</si>
  <si>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</si>
  <si>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</si>
  <si>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</si>
  <si>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</si>
  <si>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</si>
  <si>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</si>
  <si>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</si>
  <si>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</si>
  <si>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</si>
  <si>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</si>
  <si>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</si>
  <si>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</si>
  <si>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</si>
  <si>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</si>
  <si>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</si>
  <si>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</si>
  <si>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</si>
  <si>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</si>
  <si>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</si>
  <si>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</si>
  <si>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</si>
  <si>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</si>
  <si>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</si>
  <si>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</si>
  <si>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</si>
  <si>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</si>
  <si>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</si>
  <si>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</si>
  <si>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</si>
  <si>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</si>
  <si>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</si>
  <si>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</si>
  <si>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</si>
  <si>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</si>
  <si>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</si>
  <si>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</si>
  <si>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</si>
  <si>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</si>
  <si>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</si>
  <si>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</si>
  <si>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</si>
  <si>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</si>
  <si>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</si>
  <si>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</si>
  <si>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</si>
  <si>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</si>
  <si>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</si>
  <si>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</si>
  <si>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</si>
  <si>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</si>
  <si>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</si>
  <si>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</si>
  <si>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</si>
  <si>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</si>
  <si>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</si>
  <si>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</si>
  <si>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</si>
  <si>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</si>
  <si>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</si>
  <si>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</si>
  <si>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</si>
  <si>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</si>
  <si>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</si>
  <si>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</si>
  <si>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</si>
  <si>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</si>
  <si>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</si>
  <si>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</si>
  <si>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</si>
  <si>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</si>
  <si>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</si>
  <si>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</si>
  <si>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</si>
  <si>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</si>
  <si>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</si>
  <si>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</si>
  <si>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</si>
  <si>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</si>
  <si>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</si>
  <si>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</si>
  <si>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</si>
  <si>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</si>
  <si>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</si>
  <si>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</si>
  <si>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</si>
  <si>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</si>
  <si>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</si>
  <si>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</si>
  <si>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</si>
  <si>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</si>
  <si>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</si>
  <si>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</si>
  <si>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</si>
  <si>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</si>
  <si>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</si>
  <si>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</si>
  <si>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</si>
  <si>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</si>
  <si>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</si>
  <si>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</si>
  <si>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</si>
  <si>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</si>
  <si>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</si>
  <si>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</si>
  <si>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</si>
  <si>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</si>
  <si>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</si>
  <si>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</si>
  <si>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</si>
  <si>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</si>
  <si>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</si>
  <si>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</si>
  <si>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</si>
  <si>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</si>
  <si>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</si>
  <si>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</si>
  <si>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</si>
  <si>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</si>
  <si>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</si>
  <si>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</si>
  <si>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</si>
  <si>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</si>
  <si>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</si>
  <si>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</si>
  <si>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</si>
  <si>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</si>
  <si>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</si>
  <si>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</si>
  <si>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</si>
  <si>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</si>
  <si>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</si>
  <si>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</si>
  <si>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</si>
  <si>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</si>
  <si>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</si>
  <si>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</si>
  <si>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</si>
  <si>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</si>
  <si>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</si>
  <si>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</si>
  <si>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</si>
  <si>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</si>
  <si>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</si>
  <si>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</si>
  <si>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</si>
  <si>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</si>
  <si>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</si>
  <si>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</si>
  <si>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</si>
  <si>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</si>
  <si>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</si>
  <si>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</si>
  <si>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</si>
  <si>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</si>
  <si>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</si>
  <si>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</si>
  <si>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</si>
  <si>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</si>
  <si>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</si>
  <si>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</si>
  <si>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</si>
  <si>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</si>
  <si>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</si>
  <si>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</si>
  <si>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</si>
  <si>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</si>
  <si>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</si>
  <si>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</si>
  <si>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</si>
  <si>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</si>
  <si>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</si>
  <si>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</si>
  <si>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</si>
  <si>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</si>
  <si>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</si>
  <si>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</si>
  <si>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</si>
  <si>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</si>
  <si>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</si>
  <si>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</si>
  <si>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</si>
  <si>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</si>
  <si>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</si>
  <si>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</si>
  <si>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</si>
  <si>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</si>
  <si>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</si>
  <si>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</si>
  <si>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</si>
  <si>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</si>
  <si>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</si>
  <si>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</si>
  <si>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</si>
  <si>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</si>
  <si>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</si>
  <si>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</si>
  <si>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</si>
  <si>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</si>
  <si>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</si>
  <si>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</si>
  <si>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</si>
  <si>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</si>
  <si>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</si>
  <si>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</si>
  <si>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</si>
  <si>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</si>
  <si>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</si>
  <si>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</si>
  <si>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</si>
  <si>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</si>
  <si>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</si>
  <si>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</si>
  <si>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</si>
  <si>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</si>
  <si>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</si>
  <si>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</si>
  <si>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</si>
  <si>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</si>
  <si>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</si>
  <si>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</si>
  <si>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</si>
  <si>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</si>
  <si>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</si>
  <si>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</si>
  <si>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</si>
  <si>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</si>
  <si>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</si>
  <si>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</si>
  <si>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</si>
  <si>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</si>
  <si>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</si>
  <si>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</si>
  <si>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</si>
  <si>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</si>
  <si>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</si>
  <si>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</si>
  <si>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</si>
  <si>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</si>
  <si>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</si>
  <si>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</si>
  <si>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</si>
  <si>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</si>
  <si>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</si>
  <si>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</si>
  <si>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</si>
  <si>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</si>
  <si>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</si>
  <si>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</si>
  <si>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</si>
  <si>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</si>
  <si>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</si>
  <si>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</si>
  <si>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</si>
  <si>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</si>
  <si>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</si>
  <si>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</si>
  <si>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</si>
  <si>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</si>
  <si>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</si>
  <si>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</si>
  <si>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</si>
  <si>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</si>
  <si>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</si>
  <si>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</si>
  <si>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</si>
  <si>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</si>
  <si>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</si>
  <si>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</si>
  <si>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</si>
  <si>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</si>
  <si>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</si>
  <si>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</si>
  <si>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</si>
  <si>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</si>
  <si>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</si>
  <si>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</si>
  <si>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</si>
  <si>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</si>
  <si>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</si>
  <si>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</si>
  <si>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</si>
  <si>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</si>
  <si>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</si>
  <si>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</si>
  <si>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</si>
  <si>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</si>
  <si>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</si>
  <si>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</si>
  <si>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</si>
  <si>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</si>
  <si>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</si>
  <si>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</si>
  <si>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</si>
  <si>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</si>
  <si>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</si>
  <si>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</si>
  <si>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</si>
  <si>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</si>
  <si>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</si>
  <si>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</si>
  <si>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</si>
  <si>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</si>
  <si>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</si>
  <si>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</si>
  <si>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</si>
  <si>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</si>
  <si>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</si>
  <si>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</si>
  <si>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</si>
  <si>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</si>
  <si>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</si>
  <si>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</si>
  <si>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</si>
  <si>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</si>
  <si>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</si>
  <si>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</si>
  <si>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</si>
  <si>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</si>
  <si>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</si>
  <si>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</si>
  <si>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</si>
  <si>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</si>
  <si>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</si>
  <si>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</si>
  <si>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</si>
  <si>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</si>
  <si>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</si>
  <si>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</si>
  <si>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</si>
  <si>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</si>
  <si>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</si>
  <si>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</si>
  <si>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</si>
  <si>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</si>
  <si>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</si>
  <si>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</si>
  <si>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</si>
  <si>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</si>
  <si>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</si>
  <si>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</si>
  <si>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</si>
  <si>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</si>
  <si>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</si>
  <si>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</si>
  <si>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</si>
  <si>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</si>
  <si>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</si>
  <si>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</si>
  <si>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</si>
  <si>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</si>
  <si>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</si>
  <si>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</si>
  <si>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</si>
  <si>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</si>
  <si>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</si>
  <si>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</si>
  <si>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</si>
  <si>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</si>
  <si>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</si>
  <si>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</si>
  <si>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</si>
  <si>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</si>
  <si>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</si>
  <si>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</si>
  <si>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</si>
  <si>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</si>
  <si>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</si>
  <si>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</si>
  <si>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</si>
  <si>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</si>
  <si>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</si>
  <si>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</si>
  <si>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</si>
  <si>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</si>
  <si>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</si>
  <si>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</si>
  <si>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</si>
  <si>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</si>
  <si>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</si>
  <si>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</si>
  <si>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</si>
  <si>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</si>
  <si>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</si>
  <si>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</si>
  <si>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</si>
  <si>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</si>
  <si>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</si>
  <si>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</si>
  <si>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</si>
  <si>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</si>
  <si>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</si>
  <si>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</si>
  <si>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</si>
  <si>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</si>
  <si>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</si>
  <si>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</si>
  <si>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</si>
  <si>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</si>
  <si>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</si>
  <si>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</si>
  <si>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</si>
  <si>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</si>
  <si>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</si>
  <si>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</si>
  <si>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</si>
  <si>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</si>
  <si>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</si>
  <si>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</si>
  <si>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</si>
  <si>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</si>
  <si>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</si>
  <si>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</si>
  <si>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</si>
  <si>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</si>
  <si>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</si>
  <si>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</si>
  <si>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</si>
  <si>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</si>
  <si>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</si>
  <si>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</si>
  <si>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</si>
  <si>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</si>
  <si>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</si>
  <si>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</si>
  <si>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</si>
  <si>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</si>
  <si>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</si>
  <si>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</si>
  <si>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</si>
  <si>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</si>
  <si>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</si>
  <si>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</si>
  <si>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</si>
  <si>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</si>
  <si>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</si>
  <si>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</si>
  <si>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</si>
  <si>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</si>
  <si>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</si>
  <si>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</si>
  <si>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</si>
  <si>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</si>
  <si>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</si>
  <si>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</si>
  <si>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</si>
  <si>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</si>
  <si>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</si>
  <si>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</si>
  <si>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</si>
  <si>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</si>
  <si>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</si>
  <si>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</si>
  <si>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</si>
  <si>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</si>
  <si>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</si>
  <si>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</si>
  <si>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</si>
  <si>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</si>
  <si>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</si>
  <si>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</si>
  <si>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</si>
  <si>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</si>
  <si>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</si>
  <si>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</si>
  <si>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</si>
  <si>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</si>
  <si>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</si>
  <si>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</si>
  <si>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</si>
  <si>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</si>
  <si>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</si>
  <si>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</si>
  <si>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</si>
  <si>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</si>
  <si>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</si>
  <si>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</si>
  <si>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</si>
  <si>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</si>
  <si>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</si>
  <si>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</si>
  <si>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</si>
  <si>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</si>
  <si>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</si>
  <si>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</si>
  <si>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</si>
  <si>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</si>
  <si>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</si>
  <si>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</si>
  <si>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</si>
  <si>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</si>
  <si>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</si>
  <si>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</si>
  <si>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</si>
  <si>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</si>
  <si>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</si>
  <si>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</si>
  <si>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</si>
  <si>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</si>
  <si>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</si>
  <si>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</si>
  <si>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</si>
  <si>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</si>
  <si>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</si>
  <si>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</si>
  <si>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</si>
  <si>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</si>
  <si>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</si>
  <si>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</si>
  <si>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</si>
  <si>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</si>
  <si>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</si>
  <si>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</si>
  <si>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</si>
  <si>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</si>
  <si>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</si>
  <si>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</si>
  <si>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</si>
  <si>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</si>
  <si>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</si>
  <si>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</si>
  <si>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</si>
  <si>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</si>
  <si>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</si>
  <si>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</si>
  <si>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</si>
  <si>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</si>
  <si>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</si>
  <si>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</si>
  <si>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</si>
  <si>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</si>
  <si>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</si>
  <si>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</si>
  <si>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</si>
  <si>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</si>
  <si>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</si>
  <si>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</si>
  <si>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</si>
  <si>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</si>
  <si>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</si>
  <si>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</si>
  <si>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</si>
  <si>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</si>
  <si>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</si>
  <si>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</si>
  <si>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</si>
  <si>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</si>
  <si>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</si>
  <si>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</si>
  <si>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</si>
  <si>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</si>
  <si>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</si>
  <si>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</si>
  <si>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</si>
  <si>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</si>
  <si>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</si>
  <si>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</si>
  <si>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</si>
  <si>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</si>
  <si>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</si>
  <si>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</si>
  <si>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</si>
  <si>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</si>
  <si>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</si>
  <si>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</si>
  <si>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</si>
  <si>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</si>
  <si>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</si>
  <si>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</si>
  <si>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</si>
  <si>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</si>
  <si>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</si>
  <si>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</si>
  <si>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</si>
  <si>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</si>
  <si>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</si>
  <si>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</si>
  <si>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</si>
  <si>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</si>
  <si>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</si>
  <si>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</si>
  <si>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</si>
  <si>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</si>
  <si>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</si>
  <si>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</si>
  <si>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</si>
  <si>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</si>
  <si>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</si>
  <si>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</si>
  <si>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</si>
  <si>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</si>
  <si>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</si>
  <si>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</si>
  <si>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</si>
  <si>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</si>
  <si>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</si>
  <si>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</si>
  <si>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</si>
  <si>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</si>
  <si>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</si>
  <si>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</si>
  <si>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</si>
  <si>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</si>
  <si>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</si>
  <si>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</si>
  <si>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</si>
  <si>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</si>
  <si>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</si>
  <si>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</si>
  <si>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</si>
  <si>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</si>
  <si>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</si>
  <si>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</si>
  <si>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</si>
  <si>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</si>
  <si>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</si>
  <si>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</si>
  <si>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</si>
  <si>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</si>
  <si>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</si>
  <si>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</si>
  <si>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</si>
  <si>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</si>
  <si>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</si>
  <si>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</si>
  <si>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</si>
  <si>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</si>
  <si>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</si>
  <si>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</si>
  <si>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</si>
  <si>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</si>
  <si>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</si>
  <si>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</si>
  <si>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</si>
  <si>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</si>
  <si>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</si>
  <si>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</si>
  <si>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</si>
  <si>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</si>
  <si>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</si>
  <si>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</si>
  <si>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</si>
  <si>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</si>
  <si>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</si>
  <si>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</si>
  <si>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</si>
  <si>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</si>
  <si>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</si>
  <si>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</si>
  <si>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</si>
  <si>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</si>
  <si>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</si>
  <si>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</si>
  <si>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</si>
  <si>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</si>
  <si>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</si>
  <si>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</si>
  <si>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</si>
  <si>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</si>
  <si>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</si>
  <si>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</si>
  <si>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</si>
  <si>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</si>
  <si>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</si>
  <si>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</si>
  <si>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</si>
  <si>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</si>
  <si>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</si>
  <si>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</si>
  <si>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</si>
  <si>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</si>
  <si>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</si>
  <si>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</si>
  <si>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</si>
  <si>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</si>
  <si>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</si>
  <si>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</si>
  <si>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</si>
  <si>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</si>
  <si>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</si>
  <si>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</si>
  <si>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</si>
  <si>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</si>
  <si>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</si>
  <si>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</si>
  <si>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</si>
  <si>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</si>
  <si>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</si>
  <si>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</si>
  <si>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</si>
  <si>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</si>
  <si>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</si>
  <si>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</si>
  <si>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</si>
  <si>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</si>
  <si>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</si>
  <si>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</si>
  <si>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</si>
  <si>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</si>
  <si>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</si>
  <si>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</si>
  <si>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</si>
  <si>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</si>
  <si>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</si>
  <si>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</si>
  <si>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</si>
  <si>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</si>
  <si>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</si>
  <si>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</si>
  <si>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</si>
  <si>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</si>
  <si>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</si>
  <si>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</si>
  <si>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</si>
  <si>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</si>
  <si>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</si>
  <si>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</si>
  <si>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</si>
  <si>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</si>
  <si>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</si>
  <si>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</si>
  <si>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</si>
  <si>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</si>
  <si>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</si>
  <si>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</si>
  <si>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</si>
  <si>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</si>
  <si>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</si>
  <si>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</si>
  <si>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</si>
  <si>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</si>
  <si>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</si>
  <si>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</si>
  <si>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</si>
  <si>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</si>
  <si>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</si>
  <si>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</si>
  <si>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</si>
  <si>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</si>
  <si>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</si>
  <si>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</si>
  <si>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</si>
  <si>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</si>
  <si>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</si>
  <si>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</si>
  <si>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</si>
  <si>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</si>
  <si>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</si>
  <si>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</si>
  <si>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</si>
  <si>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</si>
  <si>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</si>
  <si>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</si>
  <si>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</si>
  <si>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</si>
  <si>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</si>
  <si>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</si>
  <si>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</si>
  <si>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</si>
  <si>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</si>
  <si>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</si>
  <si>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</si>
  <si>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</si>
  <si>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</si>
  <si>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</si>
  <si>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</si>
  <si>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</si>
  <si>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</si>
  <si>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</si>
  <si>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</si>
  <si>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</si>
  <si>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</si>
  <si>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</si>
  <si>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</si>
  <si>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</si>
  <si>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</si>
  <si>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</si>
  <si>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</si>
  <si>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</si>
  <si>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</si>
  <si>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</si>
  <si>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</si>
  <si>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</si>
  <si>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</si>
  <si>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</si>
  <si>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</si>
  <si>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</si>
  <si>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</si>
  <si>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</si>
  <si>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</si>
  <si>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</si>
  <si>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</si>
  <si>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</si>
  <si>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</si>
  <si>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</si>
  <si>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</si>
  <si>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</si>
  <si>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</si>
  <si>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</si>
  <si>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</si>
  <si>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</si>
  <si>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</si>
  <si>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</si>
  <si>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</si>
  <si>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</si>
  <si>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</si>
  <si>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</si>
  <si>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</si>
  <si>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</si>
  <si>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</si>
  <si>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</si>
  <si>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</si>
  <si>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</si>
  <si>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</si>
  <si>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</si>
  <si>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</si>
  <si>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</si>
  <si>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</si>
  <si>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</si>
  <si>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</si>
  <si>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</si>
  <si>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</si>
  <si>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</si>
  <si>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</si>
  <si>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</si>
  <si>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</si>
  <si>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</si>
  <si>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</si>
  <si>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</si>
  <si>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</si>
  <si>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</si>
  <si>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</si>
  <si>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</si>
  <si>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</si>
  <si>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</si>
  <si>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</si>
  <si>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</si>
  <si>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</si>
  <si>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</si>
  <si>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</si>
  <si>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</si>
  <si>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</si>
  <si>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</si>
  <si>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</si>
  <si>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</si>
  <si>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</si>
  <si>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</si>
  <si>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</si>
  <si>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</si>
  <si>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</si>
  <si>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</si>
  <si>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</si>
  <si>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</si>
  <si>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</si>
  <si>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</si>
  <si>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</si>
  <si>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</si>
  <si>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</si>
  <si>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</si>
  <si>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</si>
  <si>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</si>
  <si>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</si>
  <si>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</si>
  <si>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</si>
  <si>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</si>
  <si>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</si>
  <si>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</si>
  <si>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</si>
  <si>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</si>
  <si>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</si>
  <si>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</si>
  <si>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</si>
  <si>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</si>
  <si>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</si>
  <si>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</si>
  <si>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</si>
  <si>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</si>
  <si>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</si>
  <si>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</si>
  <si>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</si>
  <si>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</si>
  <si>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</si>
  <si>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</si>
  <si>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</si>
  <si>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</si>
  <si>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</si>
  <si>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</si>
  <si>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</si>
  <si>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</si>
  <si>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</si>
  <si>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</si>
  <si>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</si>
  <si>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</si>
  <si>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</si>
  <si>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</si>
  <si>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</si>
  <si>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</si>
  <si>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</si>
  <si>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</si>
  <si>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</si>
  <si>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</si>
  <si>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</si>
  <si>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</si>
  <si>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</si>
  <si>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</si>
  <si>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</si>
  <si>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</si>
  <si>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</si>
  <si>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</si>
  <si>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</si>
  <si>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</si>
  <si>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</si>
  <si>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</si>
  <si>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</si>
  <si>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</si>
  <si>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</si>
  <si>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</si>
  <si>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</si>
  <si>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</si>
  <si>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</si>
  <si>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</si>
  <si>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</si>
  <si>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</si>
  <si>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</si>
  <si>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</si>
  <si>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</si>
  <si>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</si>
  <si>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</si>
  <si>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</si>
  <si>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</si>
  <si>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</si>
  <si>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</si>
  <si>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</si>
  <si>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</si>
  <si>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</si>
  <si>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</si>
  <si>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</si>
  <si>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</si>
  <si>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</si>
  <si>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</si>
  <si>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</si>
  <si>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</si>
  <si>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</si>
  <si>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</si>
  <si>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</si>
  <si>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</si>
  <si>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</si>
  <si>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</si>
  <si>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</si>
  <si>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</si>
  <si>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</si>
  <si>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</si>
  <si>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</si>
  <si>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</si>
  <si>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</si>
  <si>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</si>
  <si>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</si>
  <si>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</si>
  <si>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</si>
  <si>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</si>
  <si>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</si>
  <si>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</si>
  <si>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</si>
  <si>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</si>
  <si>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</si>
  <si>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</si>
  <si>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</si>
  <si>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</si>
  <si>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</si>
  <si>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</si>
  <si>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</si>
  <si>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</si>
  <si>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</si>
  <si>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</si>
  <si>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</si>
  <si>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</si>
  <si>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</si>
  <si>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</si>
  <si>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</si>
  <si>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</si>
  <si>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</si>
  <si>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</si>
  <si>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</si>
  <si>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</si>
  <si>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</si>
  <si>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</si>
  <si>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</si>
  <si>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</si>
  <si>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</si>
  <si>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</si>
  <si>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</si>
  <si>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</si>
  <si>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</si>
  <si>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</si>
  <si>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</si>
  <si>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</si>
  <si>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</si>
  <si>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</si>
  <si>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</si>
  <si>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</si>
  <si>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</si>
  <si>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</si>
  <si>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</si>
  <si>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</si>
  <si>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</si>
  <si>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</si>
  <si>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</si>
  <si>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</si>
  <si>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</si>
  <si>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</si>
  <si>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</si>
  <si>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</si>
  <si>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</si>
  <si>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</si>
  <si>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</si>
  <si>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</si>
  <si>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</si>
  <si>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</si>
  <si>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</si>
  <si>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</si>
  <si>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</si>
  <si>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</si>
  <si>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</si>
  <si>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</si>
  <si>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</si>
  <si>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</si>
  <si>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</si>
  <si>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</si>
  <si>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</si>
  <si>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</si>
  <si>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</si>
  <si>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</si>
  <si>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</si>
  <si>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</si>
  <si>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</si>
  <si>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</si>
  <si>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</si>
  <si>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</si>
  <si>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</si>
  <si>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</si>
  <si>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</si>
  <si>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</si>
  <si>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</si>
  <si>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</si>
  <si>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</si>
  <si>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</si>
  <si>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</si>
  <si>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</si>
  <si>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</si>
  <si>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</si>
  <si>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</si>
  <si>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</si>
  <si>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</si>
  <si>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</si>
  <si>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</si>
  <si>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</si>
  <si>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</si>
  <si>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</si>
  <si>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</si>
  <si>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</si>
  <si>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</si>
  <si>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</si>
  <si>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</si>
  <si>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</si>
  <si>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</si>
  <si>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</si>
  <si>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</si>
  <si>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</si>
  <si>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</si>
  <si>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</si>
  <si>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</si>
  <si>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</si>
  <si>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</si>
  <si>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</si>
  <si>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</si>
  <si>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</si>
  <si>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</si>
  <si>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</si>
  <si>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</si>
  <si>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</si>
  <si>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</si>
  <si>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</si>
  <si>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</si>
  <si>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</si>
  <si>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</si>
  <si>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</si>
  <si>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</si>
  <si>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</si>
  <si>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</si>
  <si>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</si>
  <si>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</si>
  <si>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</si>
  <si>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</si>
  <si>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</si>
  <si>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</si>
  <si>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</si>
  <si>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</si>
  <si>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</si>
  <si>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</si>
  <si>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</si>
  <si>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</si>
  <si>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</si>
  <si>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</si>
  <si>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</si>
  <si>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</si>
  <si>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</si>
  <si>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</si>
  <si>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</si>
  <si>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</si>
  <si>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</si>
  <si>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</si>
  <si>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</si>
  <si>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</si>
  <si>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</si>
  <si>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</si>
  <si>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</si>
  <si>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</si>
  <si>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</si>
  <si>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</si>
  <si>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</si>
  <si>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</si>
  <si>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</si>
  <si>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</si>
  <si>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</si>
  <si>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</si>
  <si>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</si>
  <si>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</si>
  <si>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</si>
  <si>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</si>
  <si>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</si>
  <si>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</si>
  <si>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</si>
  <si>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</si>
  <si>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</si>
  <si>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</si>
  <si>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</si>
  <si>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</si>
  <si>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</si>
  <si>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</si>
  <si>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</si>
  <si>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</si>
  <si>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</si>
  <si>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</si>
  <si>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</si>
  <si>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</si>
  <si>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</si>
  <si>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</si>
  <si>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</si>
  <si>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</si>
  <si>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</si>
  <si>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</si>
  <si>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</si>
  <si>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</si>
  <si>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</si>
  <si>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</si>
  <si>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</si>
  <si>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</si>
  <si>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</si>
  <si>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</si>
  <si>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</si>
  <si>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</si>
  <si>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</si>
  <si>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</si>
  <si>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</si>
  <si>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</si>
  <si>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</si>
  <si>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</si>
  <si>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</si>
  <si>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</si>
  <si>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</si>
  <si>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</si>
  <si>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</si>
  <si>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</si>
  <si>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</si>
  <si>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</si>
  <si>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</si>
  <si>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</si>
  <si>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</si>
  <si>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</si>
  <si>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</si>
  <si>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</si>
  <si>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</si>
  <si>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</si>
  <si>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</si>
  <si>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</si>
  <si>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</si>
  <si>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</si>
  <si>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</si>
  <si>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</si>
  <si>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</si>
  <si>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</si>
  <si>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</si>
  <si>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</si>
  <si>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</si>
  <si>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</si>
  <si>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</si>
  <si>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</si>
  <si>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</si>
  <si>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</si>
  <si>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</si>
  <si>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</si>
  <si>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</si>
  <si>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</si>
  <si>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</si>
  <si>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</si>
  <si>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</si>
  <si>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</si>
  <si>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</si>
  <si>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</si>
  <si>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</si>
  <si>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</si>
  <si>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</si>
  <si>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</si>
  <si>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</si>
  <si>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</si>
  <si>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</si>
  <si>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</si>
  <si>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</si>
  <si>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</si>
  <si>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</si>
  <si>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</si>
  <si>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</si>
  <si>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</si>
  <si>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</si>
  <si>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</si>
  <si>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</si>
  <si>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</si>
  <si>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</si>
  <si>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</si>
  <si>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</si>
  <si>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</si>
  <si>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</si>
  <si>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</si>
  <si>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</si>
  <si>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</si>
  <si>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</si>
  <si>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</si>
  <si>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</si>
  <si>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</si>
  <si>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</si>
  <si>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</si>
  <si>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</si>
  <si>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</si>
  <si>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</si>
  <si>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</si>
  <si>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</si>
  <si>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</si>
  <si>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</si>
  <si>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</si>
  <si>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</si>
  <si>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</si>
  <si>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</si>
  <si>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</si>
  <si>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</si>
  <si>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</si>
  <si>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</si>
  <si>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</si>
  <si>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</si>
  <si>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</si>
  <si>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</si>
  <si>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</si>
  <si>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</si>
  <si>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</si>
  <si>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</si>
  <si>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</si>
  <si>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</si>
  <si>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</si>
  <si>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</si>
  <si>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</si>
  <si>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</si>
  <si>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</si>
  <si>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</si>
  <si>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</si>
  <si>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</si>
  <si>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</si>
  <si>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</si>
  <si>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</si>
  <si>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</si>
  <si>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</si>
  <si>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</si>
  <si>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</si>
  <si>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</si>
  <si>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</si>
  <si>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</si>
  <si>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</si>
  <si>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</si>
  <si>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</si>
  <si>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</si>
  <si>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</si>
  <si>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</si>
  <si>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</si>
  <si>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</si>
  <si>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</si>
  <si>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</si>
  <si>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</si>
  <si>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</si>
  <si>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</si>
  <si>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</si>
  <si>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</si>
  <si>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</si>
  <si>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</si>
  <si>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</si>
  <si>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</si>
  <si>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</si>
  <si>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</si>
  <si>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</si>
  <si>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</si>
  <si>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</si>
  <si>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</si>
  <si>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</si>
  <si>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</si>
  <si>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</si>
  <si>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</si>
  <si>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</si>
  <si>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</si>
  <si>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</si>
  <si>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</si>
  <si>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</si>
  <si>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</si>
  <si>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</si>
  <si>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</si>
  <si>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</si>
  <si>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</si>
  <si>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</si>
  <si>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</si>
  <si>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</si>
  <si>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</si>
  <si>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</si>
  <si>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</si>
  <si>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</si>
  <si>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</si>
  <si>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</si>
  <si>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</si>
  <si>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</si>
  <si>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</si>
  <si>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</si>
  <si>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</si>
  <si>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</si>
  <si>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</si>
  <si>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</si>
  <si>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</si>
  <si>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</si>
  <si>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</si>
  <si>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</si>
  <si>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</si>
  <si>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</si>
  <si>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</si>
  <si>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</si>
  <si>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</si>
  <si>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</si>
  <si>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</si>
  <si>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</si>
  <si>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</si>
  <si>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</si>
  <si>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</si>
  <si>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</si>
  <si>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</si>
  <si>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</si>
  <si>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</si>
  <si>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</si>
  <si>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</si>
  <si>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</si>
  <si>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</si>
  <si>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</si>
  <si>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</si>
  <si>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</si>
  <si>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</si>
  <si>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</si>
  <si>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</si>
  <si>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</si>
  <si>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</si>
  <si>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</si>
  <si>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</si>
  <si>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</si>
  <si>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</si>
  <si>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</si>
  <si>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</si>
  <si>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</si>
  <si>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</si>
  <si>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</si>
  <si>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</si>
  <si>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</si>
  <si>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</si>
  <si>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</si>
  <si>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</si>
  <si>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</si>
  <si>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</si>
  <si>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</si>
  <si>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</si>
  <si>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</si>
  <si>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</si>
  <si>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</si>
  <si>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</si>
  <si>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</si>
  <si>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</si>
  <si>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</si>
  <si>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</si>
  <si>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</si>
  <si>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</si>
  <si>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</si>
  <si>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</si>
  <si>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</si>
  <si>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</si>
  <si>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</si>
  <si>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</si>
  <si>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</si>
  <si>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</si>
  <si>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</si>
  <si>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</si>
  <si>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</si>
  <si>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</si>
  <si>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</si>
  <si>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</si>
  <si>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</si>
  <si>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</si>
  <si>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</si>
  <si>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</si>
  <si>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</si>
  <si>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</si>
  <si>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</si>
  <si>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</si>
  <si>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</si>
  <si>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</si>
  <si>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</si>
  <si>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</si>
  <si>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</si>
  <si>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</si>
  <si>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</si>
  <si>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</si>
  <si>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</si>
  <si>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</si>
  <si>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</si>
  <si>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</si>
  <si>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</si>
  <si>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</si>
  <si>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</si>
  <si>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</si>
  <si>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</si>
  <si>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</si>
  <si>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</si>
  <si>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</si>
  <si>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</si>
  <si>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</si>
  <si>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</si>
  <si>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</si>
  <si>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</si>
  <si>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</si>
  <si>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</si>
  <si>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</si>
  <si>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</si>
  <si>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</si>
  <si>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</si>
  <si>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</si>
  <si>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</si>
  <si>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</si>
  <si>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</si>
  <si>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</si>
  <si>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</si>
  <si>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</si>
  <si>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</si>
  <si>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</si>
  <si>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</si>
  <si>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</si>
  <si>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</si>
  <si>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</si>
  <si>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</si>
  <si>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</si>
  <si>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</si>
  <si>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</si>
  <si>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</si>
  <si>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</si>
  <si>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</si>
  <si>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</si>
  <si>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</si>
  <si>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</si>
  <si>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</si>
  <si>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</si>
  <si>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</si>
  <si>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</si>
  <si>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</si>
  <si>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</si>
  <si>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</si>
  <si>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</si>
  <si>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</si>
  <si>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</si>
  <si>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</si>
  <si>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</si>
  <si>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</si>
  <si>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</si>
  <si>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</si>
  <si>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</si>
  <si>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</si>
  <si>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</si>
  <si>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</si>
  <si>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</si>
  <si>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</si>
  <si>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</si>
  <si>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</si>
  <si>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</si>
  <si>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</si>
  <si>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</si>
  <si>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</si>
  <si>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</si>
  <si>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</si>
  <si>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</si>
  <si>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</si>
  <si>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</si>
  <si>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</si>
  <si>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</si>
  <si>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</si>
  <si>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</si>
  <si>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</si>
  <si>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</si>
  <si>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</si>
  <si>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</si>
  <si>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</si>
  <si>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</si>
  <si>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</si>
  <si>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</si>
  <si>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</si>
  <si>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</si>
  <si>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</si>
  <si>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</si>
  <si>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</si>
  <si>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</si>
  <si>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</si>
  <si>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</si>
  <si>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</si>
  <si>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</si>
  <si>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</si>
  <si>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</si>
  <si>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</si>
  <si>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</si>
  <si>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</si>
  <si>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</si>
  <si>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</si>
  <si>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</si>
  <si>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</si>
  <si>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</si>
  <si>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</si>
  <si>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</si>
  <si>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</si>
  <si>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</si>
  <si>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</si>
  <si>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</si>
  <si>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</si>
  <si>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</si>
  <si>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</si>
  <si>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</si>
  <si>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</si>
  <si>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</si>
  <si>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</si>
  <si>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</si>
  <si>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</si>
  <si>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</si>
  <si>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</si>
  <si>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</si>
  <si>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</si>
  <si>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</si>
  <si>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</si>
  <si>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</si>
  <si>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</si>
  <si>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</si>
  <si>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</si>
  <si>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</si>
  <si>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</si>
  <si>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</si>
  <si>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</si>
  <si>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</si>
  <si>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</si>
  <si>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</si>
  <si>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</si>
  <si>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</si>
  <si>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</si>
  <si>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</si>
  <si>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</si>
  <si>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</si>
  <si>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</si>
  <si>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</si>
  <si>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</si>
  <si>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</si>
  <si>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</si>
  <si>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</si>
  <si>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</si>
  <si>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</si>
  <si>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</si>
  <si>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</si>
  <si>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</si>
  <si>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</si>
  <si>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</si>
  <si>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</si>
  <si>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</si>
  <si>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</si>
  <si>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</si>
  <si>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</si>
  <si>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</si>
  <si>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</si>
  <si>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</si>
  <si>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</si>
  <si>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</si>
  <si>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</si>
  <si>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</si>
  <si>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</si>
  <si>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</si>
  <si>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</si>
  <si>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</si>
  <si>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</si>
  <si>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</si>
  <si>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</si>
  <si>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</si>
  <si>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</si>
  <si>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</si>
  <si>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</si>
  <si>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</si>
  <si>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</si>
  <si>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</si>
  <si>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</si>
  <si>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</si>
  <si>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</si>
  <si>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</si>
  <si>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</si>
  <si>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</si>
  <si>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</si>
  <si>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</si>
  <si>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</si>
  <si>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</si>
  <si>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</si>
  <si>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</si>
  <si>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</si>
  <si>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</si>
  <si>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</si>
  <si>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</si>
  <si>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</si>
  <si>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</si>
  <si>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</si>
  <si>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</si>
  <si>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</si>
  <si>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</si>
  <si>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</si>
  <si>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</si>
  <si>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</si>
  <si>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</si>
  <si>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</si>
  <si>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</si>
  <si>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</si>
  <si>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</si>
  <si>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</si>
  <si>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</si>
  <si>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</si>
  <si>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</si>
  <si>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</si>
  <si>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</si>
  <si>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</si>
  <si>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</si>
  <si>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</si>
  <si>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</si>
  <si>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</si>
  <si>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</si>
  <si>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</si>
  <si>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</si>
  <si>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</si>
  <si>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</si>
  <si>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</si>
  <si>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</si>
  <si>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</si>
  <si>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</si>
  <si>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</si>
  <si>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</si>
  <si>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</si>
  <si>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</si>
  <si>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</si>
  <si>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</si>
  <si>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</si>
  <si>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</si>
  <si>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</si>
  <si>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</si>
  <si>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</si>
  <si>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</si>
  <si>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</si>
  <si>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</si>
  <si>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</si>
  <si>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</si>
  <si>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</si>
  <si>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</si>
  <si>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</si>
  <si>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</si>
  <si>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</si>
  <si>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</si>
  <si>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</si>
  <si>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</si>
  <si>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</si>
  <si>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</si>
  <si>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</si>
  <si>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</si>
  <si>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</si>
  <si>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</si>
  <si>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</si>
  <si>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</si>
  <si>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</si>
  <si>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</si>
  <si>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</si>
  <si>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</si>
  <si>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</si>
  <si>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</si>
  <si>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</si>
  <si>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</si>
  <si>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</si>
  <si>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</si>
  <si>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</si>
  <si>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</si>
  <si>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</si>
  <si>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</si>
  <si>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</si>
  <si>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</si>
  <si>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</si>
  <si>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</si>
  <si>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</si>
  <si>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</si>
  <si>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</si>
  <si>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</si>
  <si>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</si>
  <si>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</si>
  <si>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</si>
  <si>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</si>
  <si>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</si>
  <si>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</si>
  <si>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</si>
  <si>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</si>
  <si>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</si>
  <si>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</si>
  <si>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</si>
  <si>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</si>
  <si>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</si>
  <si>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</si>
  <si>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</si>
  <si>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</si>
  <si>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</si>
  <si>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</si>
  <si>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</si>
  <si>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</si>
  <si>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</si>
  <si>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</si>
  <si>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</si>
  <si>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</si>
  <si>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</si>
  <si>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</si>
  <si>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</si>
  <si>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</si>
  <si>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</si>
  <si>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</si>
  <si>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</si>
  <si>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</si>
  <si>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</si>
  <si>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</si>
  <si>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</si>
  <si>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</si>
  <si>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</si>
  <si>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</si>
  <si>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</si>
  <si>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</si>
  <si>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</si>
  <si>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</si>
  <si>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</si>
  <si>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</si>
  <si>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</si>
  <si>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</si>
  <si>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</si>
  <si>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</si>
  <si>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</si>
  <si>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</si>
  <si>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</si>
  <si>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</si>
  <si>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</si>
  <si>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</si>
  <si>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</si>
  <si>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</si>
  <si>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</si>
  <si>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</si>
  <si>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</si>
  <si>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</si>
  <si>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</si>
  <si>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</si>
  <si>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</si>
  <si>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</si>
  <si>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</si>
  <si>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</si>
  <si>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</si>
  <si>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</si>
  <si>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</si>
  <si>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</si>
  <si>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</si>
  <si>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</si>
  <si>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</si>
  <si>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</si>
  <si>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</si>
  <si>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</si>
  <si>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</si>
  <si>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</si>
  <si>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</si>
  <si>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</si>
  <si>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</si>
  <si>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</si>
  <si>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</si>
  <si>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</si>
  <si>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</si>
  <si>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</si>
  <si>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</si>
  <si>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</si>
  <si>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</si>
  <si>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</si>
  <si>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</si>
  <si>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</si>
  <si>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</si>
  <si>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</si>
  <si>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</si>
  <si>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</si>
  <si>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</si>
  <si>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</si>
  <si>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</si>
  <si>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</si>
  <si>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</si>
  <si>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</si>
  <si>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</si>
  <si>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</si>
  <si>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</si>
  <si>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</si>
  <si>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</si>
  <si>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</si>
  <si>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</si>
  <si>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</si>
  <si>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</si>
  <si>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</si>
  <si>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</si>
  <si>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</si>
  <si>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</si>
  <si>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</si>
  <si>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</si>
  <si>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</si>
  <si>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</si>
  <si>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</si>
  <si>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</si>
  <si>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</si>
  <si>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</si>
  <si>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</si>
  <si>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</si>
  <si>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</si>
  <si>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</si>
  <si>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</si>
  <si>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</si>
  <si>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</si>
  <si>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</si>
  <si>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</si>
  <si>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</si>
  <si>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</si>
  <si>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</si>
  <si>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</si>
  <si>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</si>
  <si>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</si>
  <si>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</si>
  <si>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</si>
  <si>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</si>
  <si>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</si>
  <si>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</si>
  <si>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</si>
  <si>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</si>
  <si>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</si>
  <si>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</si>
  <si>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</si>
  <si>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</si>
  <si>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</si>
  <si>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</si>
  <si>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</si>
  <si>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</si>
  <si>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</si>
  <si>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</si>
  <si>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</si>
  <si>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</si>
  <si>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</si>
  <si>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</si>
  <si>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</si>
  <si>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</si>
  <si>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</si>
  <si>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</si>
  <si>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</si>
  <si>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</si>
  <si>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</si>
  <si>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</si>
  <si>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</si>
  <si>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</si>
  <si>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</si>
  <si>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</si>
  <si>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</si>
  <si>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</si>
  <si>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</si>
  <si>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</si>
  <si>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</si>
  <si>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</si>
  <si>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</si>
  <si>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</si>
  <si>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</si>
  <si>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</si>
  <si>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</si>
  <si>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</si>
  <si>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</si>
  <si>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</si>
  <si>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</si>
  <si>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</si>
  <si>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</si>
  <si>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</si>
  <si>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</si>
  <si>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</si>
  <si>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</si>
  <si>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</si>
  <si>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</si>
  <si>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</si>
  <si>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</si>
  <si>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</si>
  <si>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</si>
  <si>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</si>
  <si>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</si>
  <si>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</si>
  <si>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</si>
  <si>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</si>
  <si>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</si>
  <si>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</si>
  <si>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</si>
  <si>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</si>
  <si>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</si>
  <si>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</si>
  <si>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</si>
  <si>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</si>
  <si>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</si>
  <si>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</si>
  <si>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</si>
  <si>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</si>
  <si>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</si>
  <si>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</si>
  <si>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</si>
  <si>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</si>
  <si>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</si>
  <si>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</si>
  <si>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</si>
  <si>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</si>
  <si>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</si>
  <si>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</si>
  <si>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</si>
  <si>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</si>
  <si>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</si>
  <si>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</si>
  <si>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</si>
  <si>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</si>
  <si>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</si>
  <si>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</si>
  <si>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</si>
  <si>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</si>
  <si>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</si>
  <si>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</si>
  <si>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</si>
  <si>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</si>
  <si>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</si>
  <si>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</si>
  <si>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</si>
  <si>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</si>
  <si>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</si>
  <si>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</si>
  <si>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</si>
  <si>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</si>
  <si>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</si>
  <si>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</si>
  <si>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</si>
  <si>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</si>
  <si>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</si>
  <si>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</si>
  <si>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</si>
  <si>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</si>
  <si>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</si>
  <si>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</si>
  <si>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</si>
  <si>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</si>
  <si>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</si>
  <si>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</si>
  <si>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</si>
  <si>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</si>
  <si>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</si>
  <si>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</si>
  <si>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</si>
  <si>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</si>
  <si>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</si>
  <si>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</si>
  <si>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</si>
  <si>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</si>
  <si>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</si>
  <si>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</si>
  <si>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</si>
  <si>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</si>
  <si>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</si>
  <si>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</si>
  <si>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</si>
  <si>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</si>
  <si>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</si>
  <si>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</si>
  <si>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</si>
  <si>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</si>
  <si>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</si>
  <si>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</si>
  <si>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</si>
  <si>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</si>
  <si>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</si>
  <si>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</si>
  <si>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</si>
  <si>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</si>
  <si>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</si>
  <si>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</si>
  <si>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</si>
  <si>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</si>
  <si>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</si>
  <si>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</si>
  <si>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</si>
  <si>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</si>
  <si>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</si>
  <si>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</si>
  <si>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</si>
  <si>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</si>
  <si>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</si>
  <si>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</si>
  <si>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</si>
  <si>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</si>
  <si>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</si>
  <si>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</si>
  <si>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</si>
  <si>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</si>
  <si>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</si>
  <si>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</si>
  <si>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</si>
  <si>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</si>
  <si>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</si>
  <si>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</si>
  <si>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</si>
  <si>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</si>
  <si>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</si>
  <si>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</si>
  <si>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</si>
  <si>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</si>
  <si>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</si>
  <si>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</si>
  <si>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</si>
  <si>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</si>
  <si>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</si>
  <si>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</si>
  <si>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</si>
  <si>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</si>
  <si>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</si>
  <si>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</si>
  <si>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</si>
  <si>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</si>
  <si>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</si>
  <si>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</si>
  <si>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</si>
  <si>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</si>
  <si>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</si>
  <si>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</si>
  <si>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</si>
  <si>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</si>
  <si>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</si>
  <si>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</si>
  <si>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</si>
  <si>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</si>
  <si>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</si>
  <si>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</si>
  <si>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</si>
  <si>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</si>
  <si>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</si>
  <si>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</si>
  <si>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</si>
  <si>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</si>
  <si>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</si>
  <si>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</si>
  <si>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</si>
  <si>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</si>
  <si>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</si>
  <si>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</si>
  <si>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</si>
  <si>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</si>
  <si>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</si>
  <si>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</si>
  <si>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</si>
  <si>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</si>
  <si>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</si>
  <si>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</si>
  <si>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</si>
  <si>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</si>
  <si>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</si>
  <si>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</si>
  <si>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</si>
  <si>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</si>
  <si>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</si>
  <si>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</si>
  <si>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</si>
  <si>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</si>
  <si>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</si>
  <si>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</si>
  <si>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</si>
  <si>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</si>
  <si>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</si>
  <si>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</si>
  <si>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</si>
  <si>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</si>
  <si>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</si>
  <si>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</si>
  <si>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</si>
  <si>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</si>
  <si>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</si>
  <si>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</si>
  <si>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</si>
  <si>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</si>
  <si>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</si>
  <si>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</si>
  <si>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</si>
  <si>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</si>
  <si>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</si>
  <si>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</si>
  <si>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</si>
  <si>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</si>
  <si>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</si>
  <si>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</si>
  <si>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</si>
  <si>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</si>
  <si>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</si>
  <si>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</si>
  <si>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</si>
  <si>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</si>
  <si>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</si>
  <si>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</si>
  <si>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</si>
  <si>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</si>
  <si>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</si>
  <si>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</si>
  <si>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</si>
  <si>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</si>
  <si>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</si>
  <si>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</si>
  <si>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</si>
  <si>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</si>
  <si>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</si>
  <si>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</si>
  <si>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</si>
  <si>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</si>
  <si>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</si>
  <si>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</si>
  <si>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</si>
  <si>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</si>
  <si>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</si>
  <si>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</si>
  <si>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</si>
  <si>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</si>
  <si>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</si>
  <si>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</si>
  <si>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</si>
  <si>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</si>
  <si>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</si>
  <si>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</si>
  <si>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</si>
  <si>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</si>
  <si>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</si>
  <si>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</si>
  <si>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</si>
  <si>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</si>
  <si>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</si>
  <si>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</si>
  <si>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</si>
  <si>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</si>
  <si>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</si>
  <si>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</si>
  <si>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</si>
  <si>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</si>
  <si>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</si>
  <si>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</si>
  <si>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</si>
  <si>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</si>
  <si>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</si>
  <si>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</si>
  <si>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</si>
  <si>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</si>
  <si>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</si>
  <si>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</si>
  <si>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</si>
  <si>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</si>
  <si>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</si>
  <si>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</si>
  <si>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</si>
  <si>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</si>
  <si>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</si>
  <si>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</si>
  <si>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</si>
  <si>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</si>
  <si>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</si>
  <si>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</si>
  <si>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</si>
  <si>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</si>
  <si>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</si>
  <si>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</si>
  <si>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</si>
  <si>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</si>
  <si>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</si>
  <si>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</si>
  <si>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</si>
  <si>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</si>
  <si>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</si>
  <si>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</si>
  <si>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</si>
  <si>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</si>
  <si>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</si>
  <si>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</si>
  <si>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</si>
  <si>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</si>
  <si>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</si>
  <si>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</si>
  <si>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</si>
  <si>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</si>
  <si>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</si>
  <si>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</si>
  <si>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</si>
  <si>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</si>
  <si>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</si>
  <si>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</si>
  <si>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</si>
  <si>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</si>
  <si>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</si>
  <si>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</si>
  <si>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</si>
  <si>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</si>
  <si>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</si>
  <si>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</si>
  <si>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</si>
  <si>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</si>
  <si>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</si>
  <si>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</si>
  <si>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</si>
  <si>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</si>
  <si>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</si>
  <si>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</si>
  <si>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</si>
  <si>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</si>
  <si>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</si>
  <si>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</si>
  <si>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</si>
  <si>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</si>
  <si>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</si>
  <si>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</si>
  <si>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</si>
  <si>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</si>
  <si>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</si>
  <si>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</si>
  <si>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</si>
  <si>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</si>
  <si>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</si>
  <si>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</si>
  <si>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</si>
  <si>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</si>
  <si>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</si>
  <si>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</si>
  <si>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</si>
  <si>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</si>
  <si>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</si>
  <si>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</si>
  <si>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</si>
  <si>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</si>
  <si>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</si>
  <si>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</si>
  <si>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</si>
  <si>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</si>
  <si>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</si>
  <si>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</si>
  <si>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</si>
  <si>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</si>
  <si>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</si>
  <si>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</si>
  <si>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</si>
  <si>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</si>
  <si>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</si>
  <si>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</si>
  <si>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</si>
  <si>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</si>
  <si>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</si>
  <si>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</si>
  <si>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</si>
  <si>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</si>
  <si>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</si>
  <si>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</si>
  <si>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</si>
  <si>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</si>
  <si>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</si>
  <si>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</si>
  <si>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</si>
  <si>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</si>
  <si>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</si>
  <si>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</si>
  <si>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</si>
  <si>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</si>
  <si>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</si>
  <si>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</si>
  <si>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</si>
  <si>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</si>
  <si>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</si>
  <si>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</si>
  <si>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</si>
  <si>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</si>
  <si>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</si>
  <si>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</si>
  <si>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</si>
  <si>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</si>
  <si>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</si>
  <si>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</si>
  <si>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</si>
  <si>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</si>
  <si>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</si>
  <si>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</si>
  <si>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</si>
  <si>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</si>
  <si>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</si>
  <si>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</si>
  <si>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</si>
  <si>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</si>
  <si>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</si>
  <si>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</si>
  <si>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</si>
  <si>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</si>
  <si>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</si>
  <si>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</si>
  <si>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</si>
  <si>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</si>
  <si>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</si>
  <si>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</si>
  <si>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</si>
  <si>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</si>
  <si>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</si>
  <si>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</si>
  <si>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</si>
  <si>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</si>
  <si>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</si>
  <si>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</si>
  <si>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</si>
  <si>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</si>
  <si>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</si>
  <si>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</si>
  <si>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</si>
  <si>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</si>
  <si>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</si>
  <si>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</si>
  <si>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</si>
  <si>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</si>
  <si>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</si>
  <si>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</si>
  <si>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</si>
  <si>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</si>
  <si>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</si>
  <si>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</si>
  <si>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</si>
  <si>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</si>
  <si>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</si>
  <si>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</si>
  <si>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</si>
  <si>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</si>
  <si>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</si>
  <si>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</si>
  <si>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</si>
  <si>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</si>
  <si>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</si>
  <si>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</si>
  <si>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</si>
  <si>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</si>
  <si>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</si>
  <si>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</si>
  <si>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</si>
  <si>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</si>
  <si>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</si>
  <si>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</si>
  <si>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</si>
  <si>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</si>
  <si>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</si>
  <si>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</si>
  <si>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</si>
  <si>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</si>
  <si>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</si>
  <si>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</si>
  <si>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</si>
  <si>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</si>
  <si>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</si>
  <si>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</si>
  <si>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</si>
  <si>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</si>
  <si>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</si>
  <si>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</si>
  <si>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</si>
  <si>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</si>
  <si>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</si>
  <si>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</si>
  <si>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</si>
  <si>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</si>
  <si>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</si>
  <si>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</si>
  <si>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</si>
  <si>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</si>
  <si>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</si>
  <si>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</si>
  <si>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</si>
  <si>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</si>
  <si>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</si>
  <si>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</si>
  <si>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</si>
  <si>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</si>
  <si>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</si>
  <si>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</si>
  <si>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</si>
  <si>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</si>
  <si>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</si>
  <si>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</si>
  <si>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</si>
  <si>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</si>
  <si>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</si>
  <si>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</si>
  <si>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</si>
  <si>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</si>
  <si>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</si>
  <si>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</si>
  <si>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</si>
  <si>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</si>
  <si>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</si>
  <si>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</si>
  <si>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</si>
  <si>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</si>
  <si>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</si>
  <si>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</si>
  <si>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</si>
  <si>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</si>
  <si>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</si>
  <si>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</si>
  <si>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</si>
  <si>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</si>
  <si>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</si>
  <si>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</si>
  <si>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</si>
  <si>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</si>
  <si>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</si>
  <si>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</si>
  <si>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</si>
  <si>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</si>
  <si>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</si>
  <si>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</si>
  <si>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</si>
  <si>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</si>
  <si>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</si>
  <si>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</si>
  <si>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</si>
  <si>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</si>
  <si>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</si>
  <si>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</si>
  <si>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</si>
  <si>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</si>
  <si>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</si>
  <si>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</si>
  <si>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</si>
  <si>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</si>
  <si>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</si>
  <si>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</si>
  <si>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</si>
  <si>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</si>
  <si>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</si>
  <si>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</si>
  <si>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</si>
  <si>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</si>
  <si>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</si>
  <si>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</si>
  <si>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</si>
  <si>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</si>
  <si>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</si>
  <si>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</si>
  <si>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</si>
  <si>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</si>
  <si>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</si>
  <si>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</si>
  <si>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</si>
  <si>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</si>
  <si>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</si>
  <si>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</si>
  <si>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</si>
  <si>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</si>
  <si>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</si>
  <si>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</si>
  <si>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</si>
  <si>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</si>
  <si>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</si>
  <si>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</si>
  <si>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</si>
  <si>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</si>
  <si>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</si>
  <si>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</si>
  <si>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</si>
  <si>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</si>
  <si>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</si>
  <si>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</si>
  <si>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</si>
  <si>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</si>
  <si>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</si>
  <si>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</si>
  <si>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</si>
  <si>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</si>
  <si>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</si>
  <si>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</si>
  <si>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</si>
  <si>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</si>
  <si>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</si>
  <si>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</si>
  <si>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</si>
  <si>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</si>
  <si>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</si>
  <si>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</si>
  <si>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</si>
  <si>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</si>
  <si>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</si>
  <si>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</si>
  <si>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</si>
  <si>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</si>
  <si>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</si>
  <si>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</si>
  <si>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</si>
  <si>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</si>
  <si>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</si>
  <si>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</si>
  <si>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</si>
  <si>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</si>
  <si>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</si>
  <si>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</si>
  <si>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</si>
  <si>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</si>
  <si>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</si>
  <si>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</si>
  <si>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</si>
  <si>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</si>
  <si>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</si>
  <si>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</si>
  <si>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</si>
  <si>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</si>
  <si>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</si>
  <si>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</si>
  <si>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</si>
  <si>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</si>
  <si>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</si>
  <si>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</si>
  <si>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</si>
  <si>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</si>
  <si>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</si>
  <si>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</si>
  <si>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</si>
  <si>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</si>
  <si>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</si>
  <si>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</si>
  <si>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</si>
  <si>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</si>
  <si>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</si>
  <si>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</si>
  <si>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</si>
  <si>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</si>
  <si>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</si>
  <si>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</si>
  <si>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</si>
  <si>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</si>
  <si>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</si>
  <si>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</si>
  <si>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</si>
  <si>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</si>
  <si>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</si>
  <si>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</si>
  <si>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</si>
  <si>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</si>
  <si>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</si>
  <si>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</si>
  <si>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</si>
  <si>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</si>
  <si>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</si>
  <si>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</si>
  <si>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</si>
  <si>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</si>
  <si>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</si>
  <si>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</si>
  <si>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</si>
  <si>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</si>
  <si>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</si>
  <si>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</si>
  <si>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</si>
  <si>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</si>
  <si>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</si>
  <si>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</si>
  <si>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</si>
  <si>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</si>
  <si>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</si>
  <si>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</si>
  <si>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</si>
  <si>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</si>
  <si>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</si>
  <si>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</si>
  <si>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</si>
  <si>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</si>
  <si>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</si>
  <si>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</si>
  <si>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</si>
  <si>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</si>
  <si>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</si>
  <si>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</si>
  <si>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</si>
  <si>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</si>
  <si>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</si>
  <si>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</si>
  <si>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</si>
  <si>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</si>
  <si>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</si>
  <si>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</si>
  <si>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</si>
  <si>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</si>
  <si>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</si>
  <si>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</si>
  <si>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</si>
  <si>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</si>
  <si>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</si>
  <si>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</si>
  <si>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</si>
  <si>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</si>
  <si>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</si>
  <si>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</si>
  <si>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</si>
  <si>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</si>
  <si>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</si>
  <si>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</si>
  <si>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</si>
  <si>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</si>
  <si>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</si>
  <si>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</si>
  <si>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</si>
  <si>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</si>
  <si>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</si>
  <si>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</si>
  <si>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</si>
  <si>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</si>
  <si>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</si>
  <si>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</si>
  <si>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</si>
  <si>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</si>
  <si>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</si>
  <si>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</si>
  <si>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</si>
  <si>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</si>
  <si>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</si>
  <si>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</si>
  <si>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</si>
  <si>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</si>
  <si>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</si>
  <si>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</si>
  <si>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</si>
  <si>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</si>
  <si>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</si>
  <si>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</si>
  <si>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</si>
  <si>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</si>
  <si>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</si>
  <si>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</si>
  <si>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</si>
  <si>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</si>
  <si>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</si>
  <si>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</si>
  <si>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</si>
  <si>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</si>
  <si>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</si>
  <si>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</si>
  <si>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</si>
  <si>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</si>
  <si>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</si>
  <si>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</si>
  <si>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</si>
  <si>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</si>
  <si>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</si>
  <si>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</si>
  <si>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</si>
  <si>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</si>
  <si>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</si>
  <si>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</si>
  <si>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</si>
  <si>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</si>
  <si>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</si>
  <si>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</si>
  <si>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</si>
  <si>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</si>
  <si>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</si>
  <si>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</si>
  <si>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</si>
  <si>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</si>
  <si>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</si>
  <si>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</si>
  <si>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</si>
  <si>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</si>
  <si>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</si>
  <si>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</si>
  <si>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</si>
  <si>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</si>
  <si>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</si>
  <si>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</si>
  <si>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</si>
  <si>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</si>
  <si>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</si>
  <si>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</si>
  <si>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</si>
  <si>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</si>
  <si>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</si>
  <si>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</si>
  <si>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</si>
  <si>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</si>
  <si>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</si>
  <si>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</si>
  <si>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</si>
  <si>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</si>
  <si>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</si>
  <si>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</si>
  <si>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</si>
  <si>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</si>
  <si>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</si>
  <si>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</si>
  <si>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</si>
  <si>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</si>
  <si>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</si>
  <si>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</si>
  <si>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</si>
  <si>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</si>
  <si>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</si>
  <si>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</si>
  <si>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</si>
  <si>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</si>
  <si>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</si>
  <si>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</si>
  <si>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</si>
  <si>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</si>
  <si>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</si>
  <si>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</si>
  <si>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</si>
  <si>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</si>
  <si>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</si>
  <si>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</si>
  <si>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</si>
  <si>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</si>
  <si>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</si>
  <si>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</si>
  <si>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</si>
  <si>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</si>
  <si>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</si>
  <si>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</si>
  <si>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</si>
  <si>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</si>
  <si>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</si>
  <si>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</si>
  <si>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</si>
  <si>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</si>
  <si>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</si>
  <si>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</si>
  <si>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</si>
  <si>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</si>
  <si>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</si>
  <si>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</si>
  <si>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</si>
  <si>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</si>
  <si>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</si>
  <si>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</si>
  <si>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</si>
  <si>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</si>
  <si>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</si>
  <si>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</si>
  <si>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</si>
  <si>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</si>
  <si>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</si>
  <si>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</si>
  <si>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</si>
  <si>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</si>
  <si>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</si>
  <si>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</si>
  <si>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</si>
  <si>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</si>
  <si>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</si>
  <si>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</si>
  <si>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</si>
  <si>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</si>
  <si>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</si>
  <si>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</si>
  <si>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</si>
  <si>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</si>
  <si>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</si>
  <si>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</si>
  <si>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</si>
  <si>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</si>
  <si>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</si>
  <si>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</si>
  <si>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</si>
  <si>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</si>
  <si>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</si>
  <si>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</si>
  <si>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</si>
  <si>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</si>
  <si>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</si>
  <si>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</si>
  <si>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</si>
  <si>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</si>
  <si>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</si>
  <si>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</si>
  <si>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</si>
  <si>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</si>
  <si>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</si>
  <si>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</si>
  <si>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</si>
  <si>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</si>
  <si>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</si>
  <si>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</si>
  <si>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</si>
  <si>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</si>
  <si>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</si>
  <si>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</si>
  <si>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</si>
  <si>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</si>
  <si>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</si>
  <si>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</si>
  <si>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</si>
  <si>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</si>
  <si>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</si>
  <si>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</si>
  <si>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</si>
  <si>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</si>
  <si>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</si>
  <si>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</si>
  <si>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</si>
  <si>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</si>
  <si>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</si>
  <si>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</si>
  <si>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</si>
  <si>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</si>
  <si>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</si>
  <si>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</si>
  <si>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</si>
  <si>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</si>
  <si>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</si>
  <si>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</si>
  <si>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</si>
  <si>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</si>
  <si>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</si>
  <si>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</si>
  <si>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</si>
  <si>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</si>
  <si>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</si>
  <si>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</si>
  <si>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</si>
  <si>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</si>
  <si>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</si>
  <si>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</si>
  <si>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</si>
  <si>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</si>
  <si>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</si>
  <si>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</si>
  <si>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</si>
  <si>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</si>
  <si>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</si>
  <si>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</si>
  <si>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</si>
  <si>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</si>
  <si>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</si>
  <si>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</si>
  <si>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</si>
  <si>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</si>
  <si>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</si>
  <si>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</si>
  <si>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</si>
  <si>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</si>
  <si>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</si>
  <si>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</si>
  <si>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</si>
  <si>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</si>
  <si>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</si>
  <si>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</si>
  <si>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</si>
  <si>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</si>
  <si>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</si>
  <si>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</si>
  <si>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</si>
  <si>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</si>
  <si>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</si>
  <si>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</si>
  <si>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</si>
  <si>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</si>
  <si>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</si>
  <si>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</si>
  <si>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</si>
  <si>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</si>
  <si>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</si>
  <si>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</si>
  <si>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</si>
  <si>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</si>
  <si>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</si>
  <si>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</si>
  <si>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</si>
  <si>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</si>
  <si>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</si>
  <si>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</si>
  <si>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</si>
  <si>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</si>
  <si>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</si>
  <si>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</si>
  <si>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</si>
  <si>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</si>
  <si>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</si>
  <si>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</si>
  <si>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</si>
  <si>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</si>
  <si>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</si>
  <si>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</si>
  <si>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</si>
  <si>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</si>
  <si>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</si>
  <si>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</si>
  <si>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</si>
  <si>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</si>
  <si>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</si>
  <si>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</si>
  <si>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</si>
  <si>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</si>
  <si>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</si>
  <si>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</si>
  <si>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</si>
  <si>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</si>
  <si>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</si>
  <si>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</si>
  <si>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</si>
  <si>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</si>
  <si>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</si>
  <si>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</si>
  <si>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</si>
  <si>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</si>
  <si>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</si>
  <si>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</si>
  <si>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</si>
  <si>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</si>
  <si>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</si>
  <si>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</si>
  <si>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</si>
  <si>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</si>
  <si>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</si>
  <si>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</si>
  <si>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</si>
  <si>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</si>
  <si>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</si>
  <si>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</si>
  <si>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</si>
  <si>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</si>
  <si>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</si>
  <si>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</si>
  <si>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</si>
  <si>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</si>
  <si>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</si>
  <si>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</si>
  <si>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</si>
  <si>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</si>
  <si>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</si>
  <si>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</si>
  <si>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</si>
  <si>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</si>
  <si>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</si>
  <si>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</si>
  <si>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</si>
  <si>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</si>
  <si>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</si>
  <si>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</si>
  <si>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</si>
  <si>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</si>
  <si>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</si>
  <si>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</si>
  <si>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</si>
  <si>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</si>
  <si>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</si>
  <si>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</si>
  <si>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</si>
  <si>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</si>
  <si>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</si>
  <si>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</si>
  <si>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</si>
  <si>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</si>
  <si>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</si>
  <si>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</si>
  <si>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</si>
  <si>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</si>
  <si>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</si>
  <si>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</si>
  <si>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</si>
  <si>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</si>
  <si>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</si>
  <si>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</si>
  <si>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</si>
  <si>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</si>
  <si>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</si>
  <si>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</si>
  <si>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</si>
  <si>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</si>
  <si>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</si>
  <si>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</si>
  <si>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</si>
  <si>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</si>
  <si>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</si>
  <si>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</si>
  <si>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</si>
  <si>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</si>
  <si>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</si>
  <si>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</si>
  <si>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</si>
  <si>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</si>
  <si>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</si>
  <si>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</si>
  <si>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</si>
  <si>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</si>
  <si>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</si>
  <si>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</si>
  <si>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</si>
  <si>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</si>
  <si>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</si>
  <si>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</si>
  <si>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</si>
  <si>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</si>
  <si>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</si>
  <si>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</si>
  <si>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</si>
  <si>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</si>
  <si>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</si>
  <si>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</si>
  <si>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</si>
  <si>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</si>
  <si>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</si>
  <si>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</si>
  <si>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</si>
  <si>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</si>
  <si>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</si>
  <si>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</si>
  <si>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</si>
  <si>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</si>
  <si>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</si>
  <si>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</si>
  <si>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</si>
  <si>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</si>
  <si>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</si>
  <si>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</si>
  <si>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</si>
  <si>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</si>
  <si>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</si>
  <si>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</si>
  <si>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</si>
  <si>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</si>
  <si>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</si>
  <si>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</si>
  <si>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</si>
  <si>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</si>
  <si>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</si>
  <si>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</si>
  <si>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</si>
  <si>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</si>
  <si>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</si>
  <si>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</si>
  <si>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</si>
  <si>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</si>
  <si>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</si>
  <si>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</si>
  <si>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</si>
  <si>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</si>
  <si>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</si>
  <si>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</si>
  <si>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</si>
  <si>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</si>
  <si>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</si>
  <si>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</si>
  <si>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</si>
  <si>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</si>
  <si>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</si>
  <si>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</si>
  <si>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</si>
  <si>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</si>
  <si>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</si>
  <si>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</si>
  <si>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</si>
  <si>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</si>
  <si>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</si>
  <si>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</si>
  <si>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</si>
  <si>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</si>
  <si>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</si>
  <si>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</si>
  <si>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</si>
  <si>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</si>
  <si>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</si>
  <si>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</si>
  <si>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</si>
  <si>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</si>
  <si>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</si>
  <si>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</si>
  <si>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</si>
  <si>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</si>
  <si>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</si>
  <si>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</si>
  <si>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</si>
  <si>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</si>
  <si>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</si>
  <si>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</si>
  <si>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</si>
  <si>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</si>
  <si>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</si>
  <si>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</si>
  <si>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</si>
  <si>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</si>
  <si>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</si>
  <si>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</si>
  <si>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</si>
  <si>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</si>
  <si>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</si>
  <si>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</si>
  <si>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</si>
  <si>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</si>
  <si>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</si>
  <si>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</si>
  <si>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</si>
  <si>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</si>
  <si>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</si>
  <si>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</si>
  <si>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</si>
  <si>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</si>
  <si>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</si>
  <si>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</si>
  <si>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</si>
  <si>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</si>
  <si>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</si>
  <si>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</si>
  <si>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</si>
  <si>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</si>
  <si>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</si>
  <si>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</si>
  <si>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</si>
  <si>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</si>
  <si>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</si>
  <si>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</si>
  <si>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</si>
  <si>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</si>
  <si>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</si>
  <si>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</si>
  <si>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</si>
  <si>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</si>
  <si>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</si>
  <si>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</si>
  <si>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</si>
  <si>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</si>
  <si>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</si>
  <si>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</si>
  <si>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</si>
  <si>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</si>
  <si>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</si>
  <si>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</si>
  <si>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</si>
  <si>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</si>
  <si>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</si>
  <si>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</si>
  <si>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</si>
  <si>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</si>
  <si>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</si>
  <si>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</si>
  <si>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</si>
  <si>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</si>
  <si>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</si>
  <si>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</si>
  <si>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</si>
  <si>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</si>
  <si>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</si>
  <si>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</si>
  <si>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</si>
  <si>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</si>
  <si>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</si>
  <si>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</si>
  <si>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</si>
  <si>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</si>
  <si>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</si>
  <si>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</si>
  <si>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</si>
  <si>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</si>
  <si>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</si>
  <si>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</si>
  <si>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</si>
  <si>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</si>
  <si>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</si>
  <si>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</si>
  <si>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</si>
  <si>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</si>
  <si>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</si>
  <si>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</si>
  <si>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</si>
  <si>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</si>
  <si>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</si>
  <si>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</si>
  <si>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</si>
  <si>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</si>
  <si>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</si>
  <si>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</si>
  <si>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</si>
  <si>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</si>
  <si>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</si>
  <si>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</si>
  <si>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</si>
  <si>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</si>
  <si>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</si>
  <si>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</si>
  <si>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</si>
  <si>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</si>
  <si>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</si>
  <si>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</si>
  <si>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</si>
  <si>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</si>
  <si>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</si>
  <si>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</si>
  <si>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</si>
  <si>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</si>
  <si>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</si>
  <si>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</si>
  <si>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</si>
  <si>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</si>
  <si>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</si>
  <si>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</si>
  <si>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</si>
  <si>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</si>
  <si>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</si>
  <si>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</si>
  <si>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</si>
  <si>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</si>
  <si>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</si>
  <si>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</si>
  <si>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</si>
  <si>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</si>
  <si>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</si>
  <si>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</si>
  <si>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</si>
  <si>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</si>
  <si>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</si>
  <si>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</si>
  <si>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</si>
  <si>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</si>
  <si>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</si>
  <si>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</si>
  <si>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</si>
  <si>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</si>
  <si>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</si>
  <si>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</si>
  <si>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</si>
  <si>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</si>
  <si>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</si>
  <si>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</si>
  <si>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</si>
  <si>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</si>
  <si>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</si>
  <si>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</si>
  <si>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</si>
  <si>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</si>
  <si>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</si>
  <si>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</si>
  <si>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</si>
  <si>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</si>
  <si>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</si>
  <si>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</si>
  <si>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</si>
  <si>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</si>
  <si>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</si>
  <si>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</si>
  <si>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</si>
  <si>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</si>
  <si>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</si>
  <si>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</si>
  <si>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</si>
  <si>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</si>
  <si>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</si>
  <si>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</si>
  <si>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</si>
  <si>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</si>
  <si>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</si>
  <si>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</si>
  <si>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</si>
  <si>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</si>
  <si>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</si>
  <si>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</si>
  <si>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</si>
  <si>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</si>
  <si>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</si>
  <si>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</si>
  <si>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</si>
  <si>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</si>
  <si>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</si>
  <si>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</si>
  <si>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</si>
  <si>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</si>
  <si>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</si>
  <si>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</si>
  <si>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</si>
  <si>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</si>
  <si>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</si>
  <si>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</si>
  <si>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</si>
  <si>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</si>
  <si>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</si>
  <si>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</si>
  <si>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</si>
  <si>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</si>
  <si>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</si>
  <si>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</si>
  <si>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</si>
  <si>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</si>
  <si>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</si>
  <si>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</si>
  <si>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</si>
  <si>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</si>
  <si>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</si>
  <si>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</si>
  <si>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</si>
  <si>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</si>
  <si>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</si>
  <si>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</si>
  <si>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</si>
  <si>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</si>
  <si>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</si>
  <si>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</si>
  <si>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</si>
  <si>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</si>
  <si>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</si>
  <si>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</si>
  <si>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</si>
  <si>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</si>
  <si>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</si>
  <si>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</si>
  <si>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</si>
  <si>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</si>
  <si>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</si>
  <si>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</si>
  <si>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</si>
  <si>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</si>
  <si>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</si>
  <si>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</si>
  <si>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</si>
  <si>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</si>
  <si>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</si>
  <si>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</si>
  <si>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</si>
  <si>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</si>
  <si>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</si>
  <si>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</si>
  <si>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</si>
  <si>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</si>
  <si>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</si>
  <si>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</si>
  <si>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</si>
  <si>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</si>
  <si>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</si>
  <si>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</si>
  <si>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</si>
  <si>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</si>
  <si>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</si>
  <si>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</si>
  <si>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</si>
  <si>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</si>
  <si>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</si>
  <si>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</si>
  <si>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</si>
  <si>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</si>
  <si>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</si>
  <si>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</si>
  <si>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</si>
  <si>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</si>
  <si>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</si>
  <si>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</si>
  <si>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</si>
  <si>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</si>
  <si>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</si>
  <si>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</si>
  <si>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</si>
  <si>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</si>
  <si>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</si>
  <si>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</si>
  <si>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</si>
  <si>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</si>
  <si>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</si>
  <si>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</si>
  <si>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</si>
  <si>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</si>
  <si>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</si>
  <si>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</si>
  <si>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</si>
  <si>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</si>
  <si>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</si>
  <si>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</si>
  <si>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</si>
  <si>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</si>
  <si>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</si>
  <si>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</si>
  <si>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</si>
  <si>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</si>
  <si>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</si>
  <si>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</si>
  <si>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</si>
  <si>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</si>
  <si>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</si>
  <si>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</si>
  <si>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</si>
  <si>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</si>
  <si>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</si>
  <si>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</si>
  <si>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</si>
  <si>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</si>
  <si>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</si>
  <si>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</si>
  <si>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</si>
  <si>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</si>
  <si>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</si>
  <si>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</si>
  <si>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</si>
  <si>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</si>
  <si>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</si>
  <si>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</si>
  <si>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</si>
  <si>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</si>
  <si>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</si>
  <si>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</si>
  <si>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</si>
  <si>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</si>
  <si>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</si>
  <si>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</si>
  <si>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</si>
  <si>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</si>
  <si>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</si>
  <si>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</si>
  <si>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</si>
  <si>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</si>
  <si>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</si>
  <si>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</si>
  <si>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</si>
  <si>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</si>
  <si>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</si>
  <si>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</si>
  <si>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</si>
  <si>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</si>
  <si>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</si>
  <si>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</si>
  <si>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</si>
  <si>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</si>
  <si>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</si>
  <si>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</si>
  <si>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</si>
  <si>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</si>
  <si>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</si>
  <si>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</si>
  <si>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</si>
  <si>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</si>
  <si>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</si>
  <si>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</si>
  <si>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</si>
  <si>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</si>
  <si>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</si>
  <si>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</si>
  <si>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</si>
  <si>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</si>
  <si>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</si>
  <si>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</si>
  <si>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</si>
  <si>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</si>
  <si>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</si>
  <si>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</si>
  <si>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</si>
  <si>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</si>
  <si>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</si>
  <si>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</si>
  <si>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</si>
  <si>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</si>
  <si>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</si>
  <si>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</si>
  <si>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</si>
  <si>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</si>
  <si>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</si>
  <si>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</si>
  <si>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</si>
  <si>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</si>
  <si>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</si>
  <si>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</si>
  <si>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</si>
  <si>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</si>
  <si>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</si>
  <si>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</si>
  <si>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</si>
  <si>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</si>
  <si>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</si>
  <si>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</si>
  <si>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</si>
  <si>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</si>
  <si>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</si>
  <si>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</si>
  <si>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</si>
  <si>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</si>
  <si>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</si>
  <si>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</si>
  <si>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</si>
  <si>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</si>
  <si>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</si>
  <si>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</si>
  <si>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</si>
  <si>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</si>
  <si>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</si>
  <si>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</si>
  <si>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</si>
  <si>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</si>
  <si>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</si>
  <si>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</si>
  <si>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</si>
  <si>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</si>
  <si>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</si>
  <si>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</si>
  <si>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</si>
  <si>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</si>
  <si>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</si>
  <si>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</si>
  <si>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</si>
  <si>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</si>
  <si>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</si>
  <si>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</si>
  <si>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</si>
  <si>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</si>
  <si>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</si>
  <si>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</si>
  <si>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</si>
  <si>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</si>
  <si>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</si>
  <si>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</si>
  <si>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</si>
  <si>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</si>
  <si>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</si>
  <si>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</si>
  <si>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</si>
  <si>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</si>
  <si>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</si>
  <si>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</si>
  <si>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</si>
  <si>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</si>
  <si>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</si>
  <si>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</si>
  <si>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</si>
  <si>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</si>
  <si>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</si>
  <si>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</si>
  <si>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</si>
  <si>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</si>
  <si>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</si>
  <si>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</si>
  <si>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</si>
  <si>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</si>
  <si>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</si>
  <si>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</si>
  <si>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</si>
  <si>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</si>
  <si>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</si>
  <si>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</si>
  <si>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</si>
  <si>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</si>
  <si>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</si>
  <si>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</si>
  <si>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</si>
  <si>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</si>
  <si>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</si>
  <si>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</si>
  <si>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</si>
  <si>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</si>
  <si>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</si>
  <si>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</si>
  <si>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</si>
  <si>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</si>
  <si>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</si>
  <si>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</si>
  <si>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</si>
  <si>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</si>
  <si>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</si>
  <si>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</si>
  <si>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</si>
  <si>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</si>
  <si>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</si>
  <si>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</si>
  <si>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</si>
  <si>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</si>
  <si>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</si>
  <si>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</si>
  <si>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</si>
  <si>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</si>
  <si>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</si>
  <si>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</si>
  <si>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</si>
  <si>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</si>
  <si>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</si>
  <si>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</si>
  <si>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</si>
  <si>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</si>
  <si>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</si>
  <si>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</si>
  <si>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</si>
  <si>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</si>
  <si>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</si>
  <si>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</si>
  <si>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</si>
  <si>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</si>
  <si>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</si>
  <si>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</si>
  <si>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</si>
  <si>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</si>
  <si>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</si>
  <si>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</si>
  <si>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</si>
  <si>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</si>
  <si>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</si>
  <si>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</si>
  <si>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</si>
  <si>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</si>
  <si>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</si>
  <si>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</si>
  <si>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</si>
  <si>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</si>
  <si>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</si>
  <si>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</si>
  <si>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</si>
  <si>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</si>
  <si>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</si>
  <si>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</si>
  <si>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</si>
  <si>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</si>
  <si>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</si>
  <si>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</si>
  <si>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</si>
  <si>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</si>
  <si>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</si>
  <si>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</si>
  <si>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</si>
  <si>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</si>
  <si>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</si>
  <si>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</si>
  <si>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</si>
  <si>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</si>
  <si>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</si>
  <si>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</si>
  <si>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</si>
  <si>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</si>
  <si>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</si>
  <si>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</si>
  <si>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</si>
  <si>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</si>
  <si>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</si>
  <si>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</si>
  <si>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</si>
  <si>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</si>
  <si>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</si>
  <si>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</si>
  <si>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</si>
  <si>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</si>
  <si>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</si>
  <si>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</si>
  <si>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</si>
  <si>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</si>
  <si>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</si>
  <si>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</si>
  <si>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</si>
  <si>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</si>
  <si>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</si>
  <si>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</si>
  <si>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</si>
  <si>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</si>
  <si>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</si>
  <si>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</si>
  <si>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</si>
  <si>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</si>
  <si>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</si>
  <si>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</si>
  <si>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</si>
  <si>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</si>
  <si>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</si>
  <si>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</si>
  <si>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</si>
  <si>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</si>
  <si>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</si>
  <si>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</si>
  <si>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</si>
  <si>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</si>
  <si>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</si>
  <si>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</si>
  <si>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</si>
  <si>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</si>
  <si>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</si>
  <si>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</si>
  <si>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</si>
  <si>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</si>
  <si>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</si>
  <si>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</si>
  <si>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</si>
  <si>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</si>
  <si>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</si>
  <si>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</si>
  <si>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</si>
  <si>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</si>
  <si>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</si>
  <si>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</si>
  <si>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</si>
  <si>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</si>
  <si>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</si>
  <si>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</si>
  <si>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</si>
  <si>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</si>
  <si>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</si>
  <si>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</si>
  <si>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</si>
  <si>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</si>
  <si>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</si>
  <si>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</si>
  <si>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</si>
  <si>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</si>
  <si>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</si>
  <si>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</si>
  <si>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</si>
  <si>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</si>
  <si>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</si>
  <si>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</si>
  <si>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</si>
  <si>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</si>
  <si>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</si>
  <si>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</si>
  <si>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</si>
  <si>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</si>
  <si>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</si>
  <si>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</si>
  <si>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</si>
  <si>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</si>
  <si>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</si>
  <si>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</si>
  <si>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</si>
  <si>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</si>
  <si>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</si>
  <si>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</si>
  <si>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</si>
  <si>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</si>
  <si>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</si>
  <si>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</si>
  <si>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</si>
  <si>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</si>
  <si>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</si>
  <si>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</si>
  <si>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</si>
  <si>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</si>
  <si>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</si>
  <si>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</si>
  <si>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</si>
  <si>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</si>
  <si>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</si>
  <si>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</si>
  <si>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</si>
  <si>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</si>
  <si>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</si>
  <si>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</si>
  <si>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</si>
  <si>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</si>
  <si>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</si>
  <si>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</si>
  <si>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</si>
  <si>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</si>
  <si>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</si>
  <si>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</si>
  <si>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</si>
  <si>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</si>
  <si>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</si>
  <si>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</si>
  <si>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</si>
  <si>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</si>
  <si>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</si>
  <si>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</si>
  <si>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</si>
  <si>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</si>
  <si>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</si>
  <si>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</si>
  <si>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</si>
  <si>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</si>
  <si>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</si>
  <si>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</si>
  <si>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</si>
  <si>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</si>
  <si>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</si>
  <si>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</si>
  <si>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</si>
  <si>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</si>
  <si>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</si>
  <si>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</si>
  <si>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</si>
  <si>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</si>
  <si>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</si>
  <si>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</si>
  <si>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</si>
  <si>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</si>
  <si>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</si>
  <si>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</si>
  <si>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</si>
  <si>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</si>
  <si>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</si>
  <si>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</si>
  <si>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</si>
  <si>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</si>
  <si>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</si>
  <si>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</si>
  <si>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</si>
  <si>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</si>
  <si>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</si>
  <si>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</si>
  <si>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</si>
  <si>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</si>
  <si>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</si>
  <si>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</si>
  <si>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</si>
  <si>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</si>
  <si>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</si>
  <si>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</si>
  <si>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</si>
  <si>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</si>
  <si>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</si>
  <si>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</si>
  <si>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</si>
  <si>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</si>
  <si>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</si>
  <si>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</si>
  <si>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</si>
  <si>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</si>
  <si>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</si>
  <si>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</si>
  <si>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</si>
  <si>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</si>
  <si>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</si>
  <si>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</si>
  <si>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</si>
  <si>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</si>
  <si>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</si>
  <si>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</si>
  <si>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</si>
  <si>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</si>
  <si>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</si>
  <si>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</si>
  <si>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</si>
  <si>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</si>
  <si>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</si>
  <si>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</si>
  <si>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</si>
  <si>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</si>
  <si>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</si>
  <si>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</si>
  <si>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</si>
  <si>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</si>
  <si>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</si>
  <si>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</si>
  <si>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</si>
  <si>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</si>
  <si>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</si>
  <si>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</si>
  <si>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</si>
  <si>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</si>
  <si>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</si>
  <si>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</si>
  <si>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</si>
  <si>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</si>
  <si>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</si>
  <si>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</si>
  <si>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</si>
  <si>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</si>
  <si>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</si>
  <si>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</si>
  <si>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</si>
  <si>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</si>
  <si>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</si>
  <si>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</si>
  <si>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</si>
  <si>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</si>
  <si>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</si>
  <si>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</si>
  <si>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</si>
  <si>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</si>
  <si>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</si>
  <si>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</si>
  <si>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</si>
  <si>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</si>
  <si>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</si>
  <si>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</si>
  <si>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</si>
  <si>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</si>
  <si>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</si>
  <si>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</si>
  <si>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</si>
  <si>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</si>
  <si>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</si>
  <si>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</si>
  <si>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</si>
  <si>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</si>
  <si>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</si>
  <si>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</si>
  <si>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</si>
  <si>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</si>
  <si>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</si>
  <si>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</si>
  <si>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</si>
  <si>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</si>
  <si>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</si>
  <si>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</si>
  <si>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</si>
  <si>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</si>
  <si>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</si>
  <si>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</si>
  <si>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</si>
  <si>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</si>
  <si>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</si>
  <si>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</si>
  <si>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</si>
  <si>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</si>
  <si>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</si>
  <si>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</si>
  <si>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</si>
  <si>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</si>
  <si>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</si>
  <si>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</si>
  <si>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</si>
  <si>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</si>
  <si>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</si>
  <si>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</si>
  <si>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</si>
  <si>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</si>
  <si>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</si>
  <si>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</si>
  <si>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</si>
  <si>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</si>
  <si>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</si>
  <si>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</si>
  <si>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</si>
  <si>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</si>
  <si>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</si>
  <si>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</si>
  <si>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</si>
  <si>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</si>
  <si>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</si>
  <si>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</si>
  <si>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</si>
  <si>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</si>
  <si>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</si>
  <si>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</si>
  <si>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</si>
  <si>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</si>
  <si>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</si>
  <si>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</si>
  <si>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</si>
  <si>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</si>
  <si>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</si>
  <si>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</si>
  <si>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</si>
  <si>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</si>
  <si>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</si>
  <si>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</si>
  <si>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</si>
  <si>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</si>
  <si>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</si>
  <si>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</si>
  <si>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</si>
  <si>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</si>
  <si>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</si>
  <si>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</si>
  <si>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</si>
  <si>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</si>
  <si>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</si>
  <si>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</si>
  <si>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</si>
  <si>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</si>
  <si>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</si>
  <si>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</si>
  <si>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</si>
  <si>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</si>
  <si>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</si>
  <si>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</si>
  <si>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</si>
  <si>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</si>
  <si>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</si>
  <si>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</si>
  <si>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</si>
  <si>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</si>
  <si>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</si>
  <si>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</si>
  <si>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</si>
  <si>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</si>
  <si>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</si>
  <si>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</si>
  <si>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</si>
  <si>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</si>
  <si>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</si>
  <si>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</si>
  <si>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</si>
  <si>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</si>
  <si>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</si>
  <si>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</si>
  <si>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</si>
  <si>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</si>
  <si>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</si>
  <si>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</si>
  <si>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</si>
  <si>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</si>
  <si>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</si>
  <si>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</si>
  <si>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</si>
  <si>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</si>
  <si>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</si>
  <si>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</si>
  <si>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</si>
  <si>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</si>
  <si>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</si>
  <si>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</si>
  <si>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</si>
  <si>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</si>
  <si>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</si>
  <si>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</si>
  <si>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</si>
  <si>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</si>
  <si>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</si>
  <si>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</si>
  <si>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</si>
  <si>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</si>
  <si>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</si>
  <si>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</si>
  <si>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</si>
  <si>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</si>
  <si>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</si>
  <si>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</si>
  <si>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</si>
  <si>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</si>
  <si>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</si>
  <si>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</si>
  <si>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</si>
  <si>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</si>
  <si>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</si>
  <si>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</si>
  <si>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</si>
  <si>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</si>
  <si>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</si>
  <si>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</si>
  <si>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</si>
  <si>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</si>
  <si>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</si>
  <si>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</si>
  <si>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</si>
  <si>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</si>
  <si>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</si>
  <si>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</si>
  <si>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</si>
  <si>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</si>
  <si>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</si>
  <si>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</si>
  <si>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</si>
  <si>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</si>
  <si>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</si>
  <si>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</si>
  <si>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</si>
  <si>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</si>
  <si>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</si>
  <si>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</si>
  <si>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</si>
  <si>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</si>
  <si>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</si>
  <si>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</si>
  <si>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</si>
  <si>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</si>
  <si>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</si>
  <si>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</si>
  <si>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</si>
  <si>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</si>
  <si>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</si>
  <si>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</si>
  <si>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</si>
  <si>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</si>
  <si>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</si>
  <si>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</si>
  <si>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</si>
  <si>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</si>
  <si>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</si>
  <si>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</si>
  <si>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</si>
  <si>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</si>
  <si>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</si>
  <si>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</si>
  <si>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</si>
  <si>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</si>
  <si>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</si>
  <si>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</si>
  <si>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</si>
  <si>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</si>
  <si>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</si>
  <si>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</si>
  <si>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</si>
  <si>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</si>
  <si>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</si>
  <si>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</si>
  <si>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</si>
  <si>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</si>
  <si>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</si>
  <si>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</si>
  <si>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</si>
  <si>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</si>
  <si>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</si>
  <si>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</si>
  <si>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</si>
  <si>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</si>
  <si>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</si>
  <si>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</si>
  <si>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</si>
  <si>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</si>
  <si>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</si>
  <si>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</si>
  <si>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</si>
  <si>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</si>
  <si>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</si>
  <si>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</si>
  <si>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</si>
  <si>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</si>
  <si>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</si>
  <si>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</si>
  <si>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</si>
  <si>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</si>
  <si>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</si>
  <si>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</si>
  <si>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</si>
  <si>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</si>
  <si>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</si>
  <si>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</si>
  <si>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</si>
  <si>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</si>
  <si>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</si>
  <si>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</si>
  <si>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</si>
  <si>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</si>
  <si>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</si>
  <si>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</si>
  <si>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</si>
  <si>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</si>
  <si>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</si>
  <si>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</si>
  <si>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</si>
  <si>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</si>
  <si>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</si>
  <si>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</si>
  <si>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</si>
  <si>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</si>
  <si>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</si>
  <si>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</si>
  <si>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</si>
  <si>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</si>
  <si>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</si>
  <si>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</si>
  <si>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</si>
  <si>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</si>
  <si>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</si>
  <si>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</si>
  <si>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</si>
  <si>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</si>
  <si>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</si>
  <si>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</si>
  <si>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</si>
  <si>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</si>
  <si>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</si>
  <si>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</si>
  <si>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</si>
  <si>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</si>
  <si>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</si>
  <si>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</si>
  <si>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</si>
  <si>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</si>
  <si>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</si>
  <si>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</si>
  <si>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</si>
  <si>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</si>
  <si>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</si>
  <si>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</si>
  <si>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</si>
  <si>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</si>
  <si>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</si>
  <si>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</si>
  <si>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</si>
  <si>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</si>
  <si>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</si>
  <si>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</si>
  <si>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</si>
  <si>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</si>
  <si>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</si>
  <si>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</si>
  <si>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</si>
  <si>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</si>
  <si>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</si>
  <si>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</si>
  <si>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</si>
  <si>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</si>
  <si>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</si>
  <si>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</si>
  <si>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</si>
  <si>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</si>
  <si>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</si>
  <si>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</si>
  <si>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</si>
  <si>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</si>
  <si>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</si>
  <si>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</si>
  <si>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</si>
  <si>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</si>
  <si>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</si>
  <si>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</si>
  <si>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</si>
  <si>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</si>
  <si>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</si>
  <si>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</si>
  <si>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</si>
  <si>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</si>
  <si>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</si>
  <si>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</si>
  <si>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</si>
  <si>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</si>
  <si>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</si>
  <si>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</si>
  <si>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</si>
  <si>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</si>
  <si>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</si>
  <si>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</si>
  <si>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</si>
  <si>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</si>
  <si>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</si>
  <si>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</si>
  <si>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</si>
  <si>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</si>
  <si>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</si>
  <si>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</si>
  <si>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</si>
  <si>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</si>
  <si>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</si>
  <si>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</si>
  <si>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</si>
  <si>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</si>
  <si>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</si>
  <si>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</si>
  <si>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</si>
  <si>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</si>
  <si>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</si>
  <si>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</si>
  <si>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</si>
  <si>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</si>
  <si>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</si>
  <si>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</si>
  <si>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</si>
  <si>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</si>
  <si>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</si>
  <si>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</si>
  <si>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</si>
  <si>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</si>
  <si>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</si>
  <si>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</si>
  <si>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</si>
  <si>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</si>
  <si>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</si>
  <si>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</si>
  <si>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</si>
  <si>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</si>
  <si>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</si>
  <si>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</si>
  <si>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</si>
  <si>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</si>
  <si>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</si>
  <si>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</si>
  <si>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</si>
  <si>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</si>
  <si>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</si>
  <si>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</si>
  <si>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</si>
  <si>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</si>
  <si>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</si>
  <si>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</si>
  <si>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</si>
  <si>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</si>
  <si>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</si>
  <si>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</si>
  <si>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</si>
  <si>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</si>
  <si>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</si>
  <si>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</si>
  <si>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</si>
  <si>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</si>
  <si>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</si>
  <si>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</si>
  <si>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</si>
  <si>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</si>
  <si>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</si>
  <si>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</si>
  <si>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</si>
  <si>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</si>
  <si>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</si>
  <si>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</si>
  <si>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</si>
  <si>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</si>
  <si>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</si>
  <si>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</si>
  <si>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</si>
  <si>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</si>
  <si>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</si>
  <si>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</si>
  <si>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</si>
  <si>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</si>
  <si>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</si>
  <si>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</si>
  <si>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</si>
  <si>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</si>
  <si>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</si>
  <si>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</si>
  <si>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</si>
  <si>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</si>
  <si>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</si>
  <si>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</si>
  <si>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</si>
  <si>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</si>
  <si>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</si>
  <si>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</si>
  <si>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</si>
  <si>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</si>
  <si>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</si>
  <si>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</si>
  <si>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</si>
  <si>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</si>
  <si>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</si>
  <si>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</si>
  <si>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</si>
  <si>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</si>
  <si>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</si>
  <si>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</si>
  <si>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</si>
  <si>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</si>
  <si>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</si>
  <si>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</si>
  <si>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</si>
  <si>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</si>
  <si>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</si>
  <si>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</si>
  <si>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</si>
  <si>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</si>
  <si>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</si>
  <si>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</si>
  <si>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</si>
  <si>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</si>
  <si>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</si>
  <si>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</si>
  <si>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</si>
  <si>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</si>
  <si>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</si>
  <si>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</si>
  <si>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</si>
  <si>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</si>
  <si>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</si>
  <si>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</si>
  <si>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</si>
  <si>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</si>
  <si>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</si>
  <si>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</si>
  <si>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</si>
  <si>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</si>
  <si>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</si>
  <si>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</si>
  <si>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</si>
  <si>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</si>
  <si>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</si>
  <si>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</si>
  <si>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</si>
  <si>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</si>
  <si>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</si>
  <si>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</si>
  <si>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</si>
  <si>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</si>
  <si>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</si>
  <si>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</si>
  <si>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</si>
  <si>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</si>
  <si>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</si>
  <si>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</si>
  <si>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</si>
  <si>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</si>
  <si>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</si>
  <si>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</si>
  <si>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</si>
  <si>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</si>
  <si>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</si>
  <si>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</si>
  <si>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</si>
  <si>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</si>
  <si>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</si>
  <si>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</si>
  <si>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</si>
  <si>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</si>
  <si>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</si>
  <si>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</si>
  <si>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</si>
  <si>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</si>
  <si>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</si>
  <si>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</si>
  <si>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</si>
  <si>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</si>
  <si>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</si>
  <si>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</si>
  <si>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</si>
  <si>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</si>
  <si>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</si>
  <si>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</si>
  <si>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</si>
  <si>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</si>
  <si>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</si>
  <si>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</si>
  <si>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</si>
  <si>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</si>
  <si>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</si>
  <si>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</si>
  <si>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</si>
  <si>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</si>
  <si>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</si>
  <si>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</si>
  <si>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</si>
  <si>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</si>
  <si>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</si>
  <si>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</si>
  <si>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</si>
  <si>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</si>
  <si>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</si>
  <si>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</si>
  <si>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</si>
  <si>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</si>
  <si>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</si>
  <si>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</si>
  <si>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</si>
  <si>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</si>
  <si>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</si>
  <si>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</si>
  <si>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</si>
  <si>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</si>
  <si>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</si>
  <si>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</si>
  <si>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</si>
  <si>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</si>
  <si>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</si>
  <si>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</si>
  <si>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</si>
  <si>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</si>
  <si>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</si>
  <si>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</si>
  <si>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</si>
  <si>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</si>
  <si>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</si>
  <si>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</si>
  <si>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</si>
  <si>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</si>
  <si>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</si>
  <si>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</si>
  <si>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</si>
  <si>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</si>
  <si>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</si>
  <si>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</si>
  <si>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</si>
  <si>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</si>
  <si>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</si>
  <si>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</si>
  <si>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</si>
  <si>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</si>
  <si>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</si>
  <si>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</si>
  <si>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</si>
  <si>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</si>
  <si>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</si>
  <si>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</si>
  <si>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</si>
  <si>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</si>
  <si>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</si>
  <si>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</si>
  <si>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</si>
  <si>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</si>
  <si>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</si>
  <si>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</si>
  <si>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</si>
  <si>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</si>
  <si>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</si>
  <si>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</si>
  <si>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</si>
  <si>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</si>
  <si>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</si>
  <si>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</si>
  <si>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</si>
  <si>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</si>
  <si>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</si>
  <si>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</si>
  <si>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</si>
  <si>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</si>
  <si>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</si>
  <si>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</si>
  <si>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</si>
  <si>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</si>
  <si>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</si>
  <si>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</si>
  <si>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</si>
  <si>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</si>
  <si>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</si>
  <si>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</si>
  <si>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</si>
  <si>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</si>
  <si>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</si>
  <si>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</si>
  <si>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</si>
  <si>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</si>
  <si>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</si>
  <si>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</si>
  <si>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</si>
  <si>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</si>
  <si>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</si>
  <si>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</si>
  <si>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</si>
  <si>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</si>
  <si>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</si>
  <si>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</si>
  <si>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</si>
  <si>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</si>
  <si>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</si>
  <si>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</si>
  <si>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</si>
  <si>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</si>
  <si>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</si>
  <si>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</si>
  <si>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</si>
  <si>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</si>
  <si>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</si>
  <si>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</si>
  <si>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</si>
  <si>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</si>
  <si>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</si>
  <si>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</si>
  <si>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</si>
  <si>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</si>
  <si>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</si>
  <si>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</si>
  <si>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</si>
  <si>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</si>
  <si>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</si>
  <si>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</si>
  <si>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</si>
  <si>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</si>
  <si>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</si>
  <si>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</si>
  <si>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</si>
  <si>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</si>
  <si>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</si>
  <si>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</si>
  <si>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</si>
  <si>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</si>
  <si>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</si>
  <si>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</si>
  <si>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</si>
  <si>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</si>
  <si>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</si>
  <si>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</si>
  <si>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</si>
  <si>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</si>
  <si>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</si>
  <si>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</si>
  <si>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</si>
  <si>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</si>
  <si>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</si>
  <si>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</si>
  <si>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</si>
  <si>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</si>
  <si>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</si>
  <si>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</si>
  <si>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</si>
  <si>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</si>
  <si>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</si>
  <si>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</si>
  <si>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</si>
  <si>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</si>
  <si>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</si>
  <si>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</si>
  <si>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</si>
  <si>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</si>
  <si>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</si>
  <si>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</si>
  <si>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</si>
  <si>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</si>
  <si>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</si>
  <si>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</si>
  <si>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</si>
  <si>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</si>
  <si>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</si>
  <si>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</si>
  <si>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</si>
  <si>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</si>
  <si>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</si>
  <si>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</si>
  <si>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</si>
  <si>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</si>
  <si>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</si>
  <si>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</si>
  <si>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</si>
  <si>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</si>
  <si>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</si>
  <si>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</si>
  <si>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</si>
  <si>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</si>
  <si>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</si>
  <si>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</si>
  <si>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</si>
  <si>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</si>
  <si>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</si>
  <si>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</si>
  <si>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</si>
  <si>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</si>
  <si>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</si>
  <si>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</si>
  <si>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</si>
  <si>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</si>
  <si>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</si>
  <si>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</si>
  <si>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</si>
  <si>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</si>
  <si>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</si>
  <si>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</si>
  <si>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</si>
  <si>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</si>
  <si>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</si>
  <si>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</si>
  <si>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</si>
  <si>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</si>
  <si>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</si>
  <si>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</si>
  <si>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</si>
  <si>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</si>
  <si>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</si>
  <si>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</si>
  <si>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</si>
  <si>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</si>
  <si>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</si>
  <si>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</si>
  <si>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</si>
  <si>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</si>
  <si>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</si>
  <si>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</si>
  <si>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</si>
  <si>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</si>
  <si>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</si>
  <si>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</si>
  <si>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</si>
  <si>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</si>
  <si>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</si>
  <si>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</si>
  <si>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</si>
  <si>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</si>
  <si>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</si>
  <si>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</si>
  <si>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</si>
  <si>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</si>
  <si>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</si>
  <si>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</si>
  <si>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</si>
  <si>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</si>
  <si>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</si>
  <si>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</si>
  <si>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</si>
  <si>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</si>
  <si>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</si>
  <si>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</si>
  <si>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</si>
  <si>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</si>
  <si>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</si>
  <si>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</si>
  <si>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</si>
  <si>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</si>
  <si>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</si>
  <si>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</si>
  <si>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</si>
  <si>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</si>
  <si>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</si>
  <si>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</si>
  <si>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</si>
  <si>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</si>
  <si>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</si>
  <si>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</si>
  <si>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</si>
  <si>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</si>
  <si>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</si>
  <si>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</si>
  <si>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</si>
  <si>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</si>
  <si>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</si>
  <si>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</si>
  <si>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</si>
  <si>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</si>
  <si>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</si>
  <si>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</si>
  <si>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</si>
  <si>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</si>
  <si>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</si>
  <si>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</si>
  <si>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</si>
  <si>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</si>
  <si>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</si>
  <si>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</si>
  <si>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</si>
  <si>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</si>
  <si>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</si>
  <si>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</si>
  <si>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</si>
  <si>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</si>
  <si>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</si>
  <si>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</si>
  <si>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</si>
  <si>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</si>
  <si>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</si>
  <si>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</si>
  <si>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</si>
  <si>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</si>
  <si>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</si>
  <si>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</si>
  <si>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</si>
  <si>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</si>
  <si>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</si>
  <si>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</si>
  <si>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</si>
  <si>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</si>
  <si>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</si>
  <si>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</si>
  <si>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</si>
  <si>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</si>
  <si>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</si>
  <si>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</si>
  <si>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</si>
  <si>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</si>
  <si>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</si>
  <si>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</si>
  <si>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</si>
  <si>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</si>
  <si>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</si>
  <si>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</si>
  <si>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</si>
  <si>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</si>
  <si>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</si>
  <si>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</si>
  <si>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</si>
  <si>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</si>
  <si>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</si>
  <si>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</si>
  <si>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</si>
  <si>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</si>
  <si>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</si>
  <si>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</si>
  <si>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</si>
  <si>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</si>
  <si>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</si>
  <si>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</si>
  <si>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</si>
  <si>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</si>
  <si>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</si>
  <si>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</si>
  <si>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</si>
  <si>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</si>
  <si>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</si>
  <si>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</si>
  <si>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</si>
  <si>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</si>
  <si>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</si>
  <si>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</si>
  <si>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</si>
  <si>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</si>
  <si>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</si>
  <si>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</si>
  <si>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</si>
  <si>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</si>
  <si>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</si>
  <si>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</si>
  <si>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</si>
  <si>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</si>
  <si>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</si>
  <si>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</si>
  <si>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</si>
  <si>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</si>
  <si>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</si>
  <si>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</si>
  <si>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</si>
  <si>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</si>
  <si>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</si>
  <si>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</si>
  <si>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</si>
  <si>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</si>
  <si>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</si>
  <si>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</si>
  <si>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</si>
  <si>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</si>
  <si>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</si>
  <si>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</si>
  <si>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</si>
  <si>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</si>
  <si>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</si>
  <si>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</si>
  <si>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</si>
  <si>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</si>
  <si>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</si>
  <si>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</si>
  <si>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</si>
  <si>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</si>
  <si>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</si>
  <si>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</si>
  <si>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</si>
  <si>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</si>
  <si>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</si>
  <si>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</si>
  <si>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</si>
  <si>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</si>
  <si>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</si>
  <si>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</si>
  <si>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</si>
  <si>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</si>
  <si>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</si>
  <si>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</si>
  <si>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</si>
  <si>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</si>
  <si>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</si>
  <si>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</si>
  <si>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</si>
  <si>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</si>
  <si>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</si>
  <si>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</si>
  <si>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</si>
  <si>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</si>
  <si>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</si>
  <si>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</si>
  <si>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</si>
  <si>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</si>
  <si>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</si>
  <si>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</si>
  <si>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</si>
  <si>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</si>
  <si>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</si>
  <si>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</si>
  <si>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</si>
  <si>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</si>
  <si>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</si>
  <si>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</si>
  <si>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</si>
  <si>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</si>
  <si>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</si>
  <si>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</si>
  <si>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</si>
  <si>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</si>
  <si>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</si>
  <si>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</si>
  <si>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</si>
  <si>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</si>
  <si>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</si>
  <si>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</si>
  <si>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</si>
  <si>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</si>
  <si>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</si>
  <si>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</si>
  <si>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</si>
  <si>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</si>
  <si>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</si>
  <si>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</si>
  <si>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</si>
  <si>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</si>
  <si>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</si>
  <si>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</si>
  <si>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</si>
  <si>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</si>
  <si>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</si>
  <si>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</si>
  <si>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</si>
  <si>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</si>
  <si>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</si>
  <si>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</si>
  <si>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</si>
  <si>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</si>
  <si>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</si>
  <si>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</si>
  <si>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</si>
  <si>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</si>
  <si>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</si>
  <si>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</si>
  <si>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</si>
  <si>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</si>
  <si>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</si>
  <si>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</si>
  <si>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</si>
  <si>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</si>
  <si>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</si>
  <si>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</si>
  <si>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</si>
  <si>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</si>
  <si>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</si>
  <si>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</si>
  <si>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</si>
  <si>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</si>
  <si>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</si>
  <si>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</si>
  <si>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</si>
  <si>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</si>
  <si>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</si>
  <si>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</si>
  <si>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</si>
  <si>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</si>
  <si>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</si>
  <si>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</si>
  <si>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</si>
  <si>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</si>
  <si>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</si>
  <si>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</si>
  <si>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</si>
  <si>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</si>
  <si>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</si>
  <si>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</si>
  <si>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</si>
  <si>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</si>
  <si>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</si>
  <si>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</si>
  <si>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</si>
  <si>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</si>
  <si>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</si>
  <si>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</si>
  <si>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</si>
  <si>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</si>
  <si>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</si>
  <si>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</si>
  <si>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</si>
  <si>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</si>
  <si>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</si>
  <si>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</si>
  <si>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</si>
  <si>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</si>
  <si>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</si>
  <si>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</si>
  <si>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</si>
  <si>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</si>
  <si>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</si>
  <si>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</si>
  <si>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</si>
  <si>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</si>
  <si>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</si>
  <si>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</si>
  <si>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</si>
  <si>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</si>
  <si>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</si>
  <si>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</si>
  <si>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</si>
  <si>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</si>
  <si>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</si>
  <si>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</si>
  <si>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</si>
  <si>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</si>
  <si>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</si>
  <si>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</si>
  <si>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</si>
  <si>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</si>
  <si>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</si>
  <si>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</si>
  <si>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</si>
  <si>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</si>
  <si>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</si>
  <si>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</si>
  <si>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</si>
  <si>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</si>
  <si>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</si>
  <si>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</si>
  <si>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</si>
  <si>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</si>
  <si>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</si>
  <si>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</si>
  <si>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</si>
  <si>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</si>
  <si>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</si>
  <si>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</si>
  <si>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</si>
  <si>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</si>
  <si>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</si>
  <si>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</si>
  <si>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</si>
  <si>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</si>
  <si>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</si>
  <si>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</si>
  <si>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</si>
  <si>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</si>
  <si>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</si>
  <si>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</si>
  <si>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</si>
  <si>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</si>
  <si>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</si>
  <si>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</si>
  <si>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</si>
  <si>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</si>
  <si>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</si>
  <si>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</si>
  <si>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</si>
  <si>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</si>
  <si>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</si>
  <si>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</si>
  <si>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</si>
  <si>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</si>
  <si>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</si>
  <si>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</si>
  <si>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</si>
  <si>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</si>
  <si>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</si>
  <si>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</si>
  <si>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</si>
  <si>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</si>
  <si>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</si>
  <si>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</si>
  <si>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</si>
  <si>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</si>
  <si>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</si>
  <si>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</si>
  <si>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</si>
  <si>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</si>
  <si>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</si>
  <si>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</si>
  <si>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</si>
  <si>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</si>
  <si>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</si>
  <si>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</si>
  <si>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</si>
  <si>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</si>
  <si>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</si>
  <si>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</si>
  <si>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</si>
  <si>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</si>
  <si>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</si>
  <si>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</si>
  <si>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</si>
  <si>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</si>
  <si>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</si>
  <si>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</si>
  <si>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</si>
  <si>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</si>
  <si>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</si>
  <si>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</si>
  <si>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</si>
  <si>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</si>
  <si>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</si>
  <si>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</si>
  <si>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</si>
  <si>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</si>
  <si>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</si>
  <si>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</si>
  <si>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</si>
  <si>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</si>
  <si>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</si>
  <si>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</si>
  <si>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</si>
  <si>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</si>
  <si>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</si>
  <si>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</si>
  <si>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</si>
  <si>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</si>
  <si>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</si>
  <si>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</si>
  <si>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</si>
  <si>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</si>
  <si>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</si>
  <si>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</si>
  <si>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</si>
  <si>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</si>
  <si>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</si>
  <si>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</si>
  <si>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</si>
  <si>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</si>
  <si>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</si>
  <si>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</si>
  <si>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</si>
  <si>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</si>
  <si>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</si>
  <si>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</si>
  <si>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</si>
  <si>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</si>
  <si>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</si>
  <si>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</si>
  <si>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</si>
  <si>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</si>
  <si>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</si>
  <si>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</si>
  <si>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</si>
  <si>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</si>
  <si>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</si>
  <si>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</si>
  <si>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</si>
  <si>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</si>
  <si>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</si>
  <si>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</si>
  <si>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</si>
  <si>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</si>
  <si>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</si>
  <si>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</si>
  <si>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</si>
  <si>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</si>
  <si>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</si>
  <si>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</si>
  <si>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</si>
  <si>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</si>
  <si>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</si>
  <si>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</si>
  <si>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</si>
  <si>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</si>
  <si>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</si>
  <si>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</si>
  <si>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</si>
  <si>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</si>
  <si>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</si>
  <si>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</si>
  <si>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</si>
  <si>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</si>
  <si>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</si>
  <si>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</si>
  <si>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</si>
  <si>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</si>
  <si>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</si>
  <si>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</si>
  <si>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</si>
  <si>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</si>
  <si>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</si>
  <si>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</si>
  <si>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</si>
  <si>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</si>
  <si>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</si>
  <si>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</si>
  <si>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</si>
  <si>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</si>
  <si>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</si>
  <si>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</si>
  <si>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</si>
  <si>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</si>
  <si>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</si>
  <si>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</si>
  <si>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</si>
  <si>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</si>
  <si>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</si>
  <si>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</si>
  <si>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</si>
  <si>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</si>
  <si>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</si>
  <si>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</si>
  <si>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</si>
  <si>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</si>
  <si>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</si>
  <si>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</si>
  <si>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</si>
  <si>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</si>
  <si>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</si>
  <si>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</si>
  <si>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</si>
  <si>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</si>
  <si>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</si>
  <si>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</si>
  <si>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</si>
  <si>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</si>
  <si>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</si>
  <si>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</si>
  <si>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</si>
  <si>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</si>
  <si>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</si>
  <si>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</si>
  <si>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</si>
  <si>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</si>
  <si>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</si>
  <si>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</si>
  <si>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</si>
  <si>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</si>
  <si>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</si>
  <si>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</si>
  <si>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</si>
  <si>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</si>
  <si>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</si>
  <si>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</si>
  <si>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</si>
  <si>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</si>
  <si>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</si>
  <si>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</si>
  <si>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</si>
  <si>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</si>
  <si>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</si>
  <si>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</si>
  <si>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</si>
  <si>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</si>
  <si>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</si>
  <si>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</si>
  <si>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</si>
  <si>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</si>
  <si>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</si>
  <si>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</si>
  <si>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</si>
  <si>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</si>
  <si>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</si>
  <si>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</si>
  <si>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</si>
  <si>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</si>
  <si>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</si>
  <si>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</si>
  <si>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</si>
  <si>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</si>
  <si>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</si>
  <si>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</si>
  <si>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</si>
  <si>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</si>
  <si>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</si>
  <si>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</si>
  <si>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</si>
  <si>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</si>
  <si>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</si>
  <si>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</si>
  <si>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</si>
  <si>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</si>
  <si>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</si>
  <si>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</si>
  <si>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</si>
  <si>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</si>
  <si>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</si>
  <si>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</si>
  <si>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</si>
  <si>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</si>
  <si>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</si>
  <si>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</si>
  <si>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</si>
  <si>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</si>
  <si>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</si>
  <si>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</si>
  <si>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</si>
  <si>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</si>
  <si>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</si>
  <si>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</si>
  <si>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</si>
  <si>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</si>
  <si>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</si>
  <si>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</si>
  <si>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</si>
  <si>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</si>
  <si>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</si>
  <si>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</si>
  <si>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</si>
  <si>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</si>
  <si>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</si>
  <si>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</si>
  <si>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</si>
  <si>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</si>
  <si>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</si>
  <si>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</si>
  <si>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</si>
  <si>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</si>
  <si>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</si>
  <si>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</si>
  <si>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</si>
  <si>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</si>
  <si>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</si>
  <si>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</si>
  <si>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</si>
  <si>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</si>
  <si>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</si>
  <si>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</si>
  <si>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</si>
  <si>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</si>
  <si>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</si>
  <si>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</si>
  <si>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</si>
  <si>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</si>
  <si>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</si>
  <si>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</si>
  <si>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</si>
  <si>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</si>
  <si>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</si>
  <si>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</si>
  <si>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</si>
  <si>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</si>
  <si>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</si>
  <si>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</si>
  <si>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</si>
  <si>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</si>
  <si>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</si>
  <si>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</si>
  <si>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</si>
  <si>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</si>
  <si>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</si>
  <si>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</si>
  <si>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</si>
  <si>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</si>
  <si>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</si>
  <si>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</si>
  <si>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</si>
  <si>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</si>
  <si>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</si>
  <si>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</si>
  <si>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</si>
  <si>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</si>
  <si>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</si>
  <si>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</si>
  <si>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</si>
  <si>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</si>
  <si>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</si>
  <si>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</si>
  <si>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</si>
  <si>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</si>
  <si>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</si>
  <si>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</si>
  <si>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</si>
  <si>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</si>
  <si>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</si>
  <si>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</si>
  <si>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</si>
  <si>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</si>
  <si>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</si>
  <si>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</si>
  <si>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</si>
  <si>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</si>
  <si>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</si>
  <si>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</si>
  <si>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</si>
  <si>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</si>
  <si>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</si>
  <si>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</si>
  <si>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</si>
  <si>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</si>
  <si>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</si>
  <si>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</si>
  <si>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</si>
  <si>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</si>
  <si>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</si>
  <si>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</si>
  <si>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</si>
  <si>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</si>
  <si>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</si>
  <si>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</si>
  <si>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</si>
  <si>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</si>
  <si>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</si>
  <si>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</si>
  <si>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</si>
  <si>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</si>
  <si>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</si>
  <si>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</si>
  <si>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</si>
  <si>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</si>
  <si>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</si>
  <si>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</si>
  <si>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</si>
  <si>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</si>
  <si>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</si>
  <si>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</si>
  <si>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</si>
  <si>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</si>
  <si>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</si>
  <si>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</si>
  <si>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</si>
  <si>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</si>
  <si>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</si>
  <si>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</si>
  <si>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</si>
  <si>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</si>
  <si>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</si>
  <si>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</si>
  <si>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</si>
  <si>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</si>
  <si>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</si>
  <si>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</si>
  <si>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</si>
  <si>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</si>
  <si>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</si>
  <si>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</si>
  <si>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</si>
  <si>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</si>
  <si>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</si>
  <si>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</si>
  <si>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</si>
  <si>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</si>
  <si>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</si>
  <si>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</si>
  <si>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</si>
  <si>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</si>
  <si>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</si>
  <si>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</si>
  <si>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</si>
  <si>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</si>
  <si>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</si>
  <si>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</si>
  <si>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</si>
  <si>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</si>
  <si>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</si>
  <si>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</si>
  <si>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</si>
  <si>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</si>
  <si>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</si>
  <si>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</si>
  <si>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</si>
  <si>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</si>
  <si>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</si>
  <si>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</si>
  <si>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</si>
  <si>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</si>
  <si>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</si>
  <si>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</si>
  <si>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</si>
  <si>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</si>
  <si>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</si>
  <si>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</si>
  <si>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</si>
  <si>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</si>
  <si>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</si>
  <si>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</si>
  <si>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</si>
  <si>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</si>
  <si>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</si>
  <si>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</si>
  <si>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</si>
  <si>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</si>
  <si>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</si>
  <si>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</si>
  <si>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</si>
  <si>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</si>
  <si>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</si>
  <si>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</si>
  <si>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</si>
  <si>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</si>
  <si>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</si>
  <si>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</si>
  <si>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</si>
  <si>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</si>
  <si>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</si>
  <si>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</si>
  <si>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</si>
  <si>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</si>
  <si>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</si>
  <si>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</si>
  <si>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</si>
  <si>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</si>
  <si>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</si>
  <si>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</si>
  <si>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</si>
  <si>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</si>
  <si>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</si>
  <si>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</si>
  <si>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</si>
  <si>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</si>
  <si>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</si>
  <si>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</si>
  <si>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</si>
  <si>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</si>
  <si>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</si>
  <si>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</si>
  <si>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</si>
  <si>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</si>
  <si>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</si>
  <si>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</si>
  <si>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</si>
  <si>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</si>
  <si>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</si>
  <si>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</si>
  <si>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</si>
  <si>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</si>
  <si>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</si>
  <si>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</si>
  <si>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</si>
  <si>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</si>
  <si>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</si>
  <si>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</si>
  <si>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</si>
  <si>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</si>
  <si>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</si>
  <si>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</si>
  <si>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</si>
  <si>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</si>
  <si>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</si>
  <si>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</si>
  <si>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</si>
  <si>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</si>
  <si>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</si>
  <si>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</si>
  <si>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</si>
  <si>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</si>
  <si>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</si>
  <si>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</si>
  <si>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</si>
  <si>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</si>
  <si>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</si>
  <si>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</si>
  <si>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</si>
  <si>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</si>
  <si>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</si>
  <si>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</si>
  <si>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</si>
  <si>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</si>
  <si>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</si>
  <si>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</si>
  <si>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</si>
  <si>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</si>
  <si>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</si>
  <si>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</si>
  <si>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</si>
  <si>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</si>
  <si>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</si>
  <si>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</si>
  <si>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</si>
  <si>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</si>
  <si>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</si>
  <si>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</si>
  <si>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</si>
  <si>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</si>
  <si>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</si>
  <si>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</si>
  <si>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</si>
  <si>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</si>
  <si>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</si>
  <si>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</si>
  <si>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</si>
  <si>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</si>
  <si>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</si>
  <si>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</si>
  <si>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</si>
  <si>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</si>
  <si>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</si>
  <si>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</si>
  <si>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</si>
  <si>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</si>
  <si>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</si>
  <si>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</si>
  <si>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</si>
  <si>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</si>
  <si>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</si>
  <si>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</si>
  <si>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</si>
  <si>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</si>
  <si>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</si>
  <si>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</si>
  <si>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</si>
  <si>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</si>
  <si>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</si>
  <si>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</si>
  <si>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</si>
  <si>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</si>
  <si>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</si>
  <si>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</si>
  <si>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</si>
  <si>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</si>
  <si>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</si>
  <si>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</si>
  <si>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</si>
  <si>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</si>
  <si>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</si>
  <si>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</si>
  <si>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</si>
  <si>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</si>
  <si>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</si>
  <si>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</si>
  <si>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</si>
  <si>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</si>
  <si>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</si>
  <si>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</si>
  <si>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</si>
  <si>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</si>
  <si>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</si>
  <si>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</si>
  <si>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</si>
  <si>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</si>
  <si>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</si>
  <si>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</si>
  <si>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</si>
  <si>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</si>
  <si>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</si>
  <si>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</si>
  <si>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</si>
  <si>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</si>
  <si>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</si>
  <si>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</si>
  <si>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</si>
  <si>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</si>
  <si>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</si>
  <si>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</si>
  <si>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</si>
  <si>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</si>
  <si>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</si>
  <si>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</si>
  <si>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</si>
  <si>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</si>
  <si>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</si>
  <si>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</si>
  <si>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</si>
  <si>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</si>
  <si>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</si>
  <si>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</si>
  <si>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</si>
  <si>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</si>
  <si>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</si>
  <si>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</si>
  <si>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</si>
  <si>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</si>
  <si>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</si>
  <si>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</si>
  <si>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</si>
  <si>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</si>
  <si>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</si>
  <si>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</si>
  <si>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</si>
  <si>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</si>
  <si>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</si>
  <si>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</si>
  <si>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</si>
  <si>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</si>
  <si>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</si>
  <si>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</si>
  <si>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</si>
  <si>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</si>
  <si>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</si>
  <si>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</si>
  <si>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</si>
  <si>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</si>
  <si>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</si>
  <si>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</si>
  <si>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</si>
  <si>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</si>
  <si>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</si>
  <si>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</si>
  <si>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</si>
  <si>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</si>
  <si>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</si>
  <si>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</si>
  <si>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</si>
  <si>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</si>
  <si>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</si>
  <si>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</si>
  <si>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</si>
  <si>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</si>
  <si>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</si>
  <si>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</si>
  <si>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</si>
  <si>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</si>
  <si>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</si>
  <si>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</si>
  <si>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</si>
  <si>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</si>
  <si>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</si>
  <si>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</si>
  <si>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</si>
  <si>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</si>
  <si>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</si>
  <si>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</si>
  <si>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</si>
  <si>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</si>
  <si>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</si>
  <si>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</si>
  <si>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</si>
  <si>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</si>
  <si>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</si>
  <si>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</si>
  <si>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</si>
  <si>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</si>
  <si>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</si>
  <si>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</si>
  <si>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</si>
  <si>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</si>
  <si>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</si>
  <si>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</si>
  <si>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</si>
  <si>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</si>
  <si>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</si>
  <si>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</si>
  <si>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</si>
  <si>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</si>
  <si>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</si>
  <si>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</si>
  <si>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</si>
  <si>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</si>
  <si>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</si>
  <si>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</si>
  <si>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</si>
  <si>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</si>
  <si>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</si>
  <si>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</si>
  <si>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</si>
  <si>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</si>
  <si>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</si>
  <si>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</si>
  <si>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</si>
  <si>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</si>
  <si>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</si>
  <si>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</si>
  <si>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</si>
  <si>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</si>
  <si>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</si>
  <si>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</si>
  <si>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</si>
  <si>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</si>
  <si>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</si>
  <si>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</si>
  <si>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</si>
  <si>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</si>
  <si>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</si>
  <si>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</si>
  <si>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</si>
  <si>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</si>
  <si>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</si>
  <si>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</si>
  <si>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</si>
  <si>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</si>
  <si>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</si>
  <si>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</si>
  <si>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</si>
  <si>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</si>
  <si>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</si>
  <si>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</si>
  <si>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</si>
  <si>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</si>
  <si>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</si>
  <si>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</si>
  <si>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</si>
  <si>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</si>
  <si>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</si>
  <si>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</si>
  <si>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</si>
  <si>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</si>
  <si>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</si>
  <si>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</si>
  <si>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</si>
  <si>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</si>
  <si>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</si>
  <si>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</si>
  <si>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</si>
  <si>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</si>
  <si>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</si>
  <si>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</si>
  <si>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</si>
  <si>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</si>
  <si>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</si>
  <si>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</si>
  <si>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</si>
  <si>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</si>
  <si>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</si>
  <si>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</si>
  <si>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</si>
  <si>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</si>
  <si>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</si>
  <si>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</si>
  <si>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</si>
  <si>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</si>
  <si>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</si>
  <si>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</si>
  <si>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</si>
  <si>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</si>
  <si>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</si>
  <si>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</si>
  <si>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</si>
  <si>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</si>
  <si>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</si>
  <si>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</si>
  <si>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</si>
  <si>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</si>
  <si>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</si>
  <si>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</si>
  <si>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</si>
  <si>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</si>
  <si>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</si>
  <si>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</si>
  <si>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</si>
  <si>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</si>
  <si>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</si>
  <si>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</si>
  <si>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</si>
  <si>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</si>
  <si>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</si>
  <si>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</si>
  <si>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</si>
  <si>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</si>
  <si>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</si>
  <si>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</si>
  <si>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</si>
  <si>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</si>
  <si>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</si>
  <si>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</si>
  <si>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</si>
  <si>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</si>
  <si>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</si>
  <si>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</si>
  <si>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</si>
  <si>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</si>
  <si>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</si>
  <si>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</si>
  <si>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</si>
  <si>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</si>
  <si>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</si>
  <si>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</si>
  <si>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</si>
  <si>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</si>
  <si>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</si>
  <si>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</si>
  <si>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</si>
  <si>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</si>
  <si>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</si>
  <si>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</si>
  <si>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</si>
  <si>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</si>
  <si>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</si>
  <si>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</si>
  <si>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</si>
  <si>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</si>
  <si>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</si>
  <si>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</si>
  <si>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</si>
  <si>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</si>
  <si>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</si>
  <si>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</si>
  <si>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</si>
  <si>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</si>
  <si>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</si>
  <si>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</si>
  <si>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</si>
  <si>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</si>
  <si>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</si>
  <si>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</si>
  <si>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</si>
  <si>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</si>
  <si>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</si>
  <si>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</si>
  <si>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</si>
  <si>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</si>
  <si>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</si>
  <si>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</si>
  <si>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</si>
  <si>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</si>
  <si>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</si>
  <si>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</si>
  <si>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</si>
  <si>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</si>
  <si>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</si>
  <si>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</si>
  <si>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</si>
  <si>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</si>
  <si>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</si>
  <si>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</si>
  <si>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</si>
  <si>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</si>
  <si>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</si>
  <si>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</si>
  <si>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</si>
  <si>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</si>
  <si>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</si>
  <si>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</si>
  <si>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</si>
  <si>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</si>
  <si>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</si>
  <si>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</si>
  <si>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</si>
  <si>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</si>
  <si>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</si>
  <si>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</si>
  <si>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</si>
  <si>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</si>
  <si>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</si>
  <si>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</si>
  <si>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</si>
  <si>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</si>
  <si>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</si>
  <si>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</si>
  <si>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</si>
  <si>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</si>
  <si>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</si>
  <si>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</si>
  <si>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</si>
  <si>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</si>
  <si>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</si>
  <si>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</si>
  <si>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</si>
  <si>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</si>
  <si>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</si>
  <si>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</si>
  <si>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</si>
  <si>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</si>
  <si>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</si>
  <si>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</si>
  <si>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</si>
  <si>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</si>
  <si>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</si>
  <si>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</si>
  <si>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</si>
  <si>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</si>
  <si>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</si>
  <si>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</si>
  <si>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</si>
  <si>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</si>
  <si>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</si>
  <si>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</si>
  <si>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</si>
  <si>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</si>
  <si>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</si>
  <si>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</si>
  <si>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</si>
  <si>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</si>
  <si>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</si>
  <si>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</si>
  <si>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</si>
  <si>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</si>
  <si>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</si>
  <si>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</si>
  <si>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</si>
  <si>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</si>
  <si>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</si>
  <si>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</si>
  <si>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</si>
  <si>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</si>
  <si>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</si>
  <si>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</si>
  <si>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</si>
  <si>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</si>
  <si>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</si>
  <si>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</si>
  <si>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</si>
  <si>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</si>
  <si>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</si>
  <si>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</si>
  <si>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</si>
  <si>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</si>
  <si>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</si>
  <si>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</si>
  <si>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</si>
  <si>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</si>
  <si>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</si>
  <si>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</si>
  <si>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</si>
  <si>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</si>
  <si>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</si>
  <si>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</si>
  <si>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</si>
  <si>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</si>
  <si>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</si>
  <si>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</si>
  <si>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</si>
  <si>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</si>
  <si>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</si>
  <si>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</si>
  <si>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</si>
  <si>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</si>
  <si>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</si>
  <si>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</si>
  <si>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</si>
  <si>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</si>
  <si>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</si>
  <si>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</si>
  <si>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</si>
  <si>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</si>
  <si>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</si>
  <si>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</si>
  <si>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</si>
  <si>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</si>
  <si>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</si>
  <si>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</si>
  <si>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</si>
  <si>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</si>
  <si>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</si>
  <si>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</si>
  <si>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</si>
  <si>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</si>
  <si>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</si>
  <si>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</si>
  <si>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</si>
  <si>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</si>
  <si>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</si>
  <si>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</si>
  <si>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</si>
  <si>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</si>
  <si>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</si>
  <si>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</si>
  <si>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</si>
  <si>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</si>
  <si>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</si>
  <si>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</si>
  <si>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</si>
  <si>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</si>
  <si>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</si>
  <si>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</si>
  <si>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</si>
  <si>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</si>
  <si>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</si>
  <si>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</si>
  <si>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</si>
  <si>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</si>
  <si>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</si>
  <si>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</si>
  <si>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</si>
  <si>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</si>
  <si>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</si>
  <si>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</si>
  <si>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</si>
  <si>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</si>
  <si>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</si>
  <si>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</si>
  <si>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</si>
  <si>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</si>
  <si>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</si>
  <si>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</si>
  <si>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</si>
  <si>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</si>
  <si>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</si>
  <si>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</si>
  <si>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</si>
  <si>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</si>
  <si>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</si>
  <si>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</si>
  <si>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</si>
  <si>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</si>
  <si>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</si>
  <si>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</si>
  <si>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</si>
  <si>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</si>
  <si>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</si>
  <si>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</si>
  <si>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</si>
  <si>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</si>
  <si>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</si>
  <si>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</si>
  <si>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</si>
  <si>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</si>
  <si>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</si>
  <si>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</si>
  <si>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</si>
  <si>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</si>
  <si>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</si>
  <si>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</si>
  <si>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</si>
  <si>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</si>
  <si>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</si>
  <si>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</si>
  <si>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</si>
  <si>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</si>
  <si>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</si>
  <si>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</si>
  <si>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</si>
  <si>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</si>
  <si>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</si>
  <si>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</si>
  <si>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</si>
  <si>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</si>
  <si>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</si>
  <si>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</si>
  <si>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</si>
  <si>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</si>
  <si>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</si>
  <si>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</si>
  <si>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</si>
  <si>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</si>
  <si>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</si>
  <si>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</si>
  <si>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</si>
  <si>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</si>
  <si>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</si>
  <si>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</si>
  <si>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</si>
  <si>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</si>
  <si>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</si>
  <si>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</si>
  <si>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</si>
  <si>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</si>
  <si>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</si>
  <si>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</si>
  <si>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</si>
  <si>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</si>
  <si>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</si>
  <si>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</si>
  <si>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</si>
  <si>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</si>
  <si>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</si>
  <si>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</si>
  <si>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</si>
  <si>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</si>
  <si>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</si>
  <si>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</si>
  <si>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</si>
  <si>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</si>
  <si>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</si>
  <si>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</si>
  <si>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</si>
  <si>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</si>
  <si>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</si>
  <si>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</si>
  <si>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</si>
  <si>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</si>
  <si>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</si>
  <si>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</si>
  <si>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</si>
  <si>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</si>
  <si>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</si>
  <si>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</si>
  <si>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</si>
  <si>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</si>
  <si>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</si>
  <si>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</si>
  <si>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</si>
  <si>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</si>
  <si>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</si>
  <si>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</si>
  <si>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</si>
  <si>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</si>
  <si>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</si>
  <si>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</si>
  <si>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</si>
  <si>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</si>
  <si>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</si>
  <si>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</si>
  <si>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</si>
  <si>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</si>
  <si>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</si>
  <si>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</si>
  <si>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</si>
  <si>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</si>
  <si>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</si>
  <si>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</si>
  <si>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</si>
  <si>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</si>
  <si>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</si>
  <si>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</si>
  <si>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</si>
  <si>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</si>
  <si>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</si>
  <si>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</si>
  <si>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</si>
  <si>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</si>
  <si>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</si>
  <si>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</si>
  <si>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</si>
  <si>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</si>
  <si>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</si>
  <si>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</si>
  <si>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</si>
  <si>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</si>
  <si>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</si>
  <si>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</si>
  <si>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</si>
  <si>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</si>
  <si>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</si>
  <si>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</si>
  <si>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</si>
  <si>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</si>
  <si>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</si>
  <si>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</si>
  <si>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</si>
  <si>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</si>
  <si>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</si>
  <si>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</si>
  <si>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</si>
  <si>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</si>
  <si>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</si>
  <si>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</si>
  <si>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</si>
  <si>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</si>
  <si>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</si>
  <si>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</si>
  <si>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</si>
  <si>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</si>
  <si>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</si>
  <si>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</si>
  <si>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</si>
  <si>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</si>
  <si>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</si>
  <si>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</si>
  <si>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</si>
  <si>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</si>
  <si>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</si>
  <si>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</si>
  <si>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</si>
  <si>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</si>
  <si>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</si>
  <si>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</si>
  <si>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</si>
  <si>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</si>
  <si>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</si>
  <si>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</si>
  <si>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</si>
  <si>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</si>
  <si>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</si>
  <si>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</si>
  <si>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</si>
  <si>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</si>
  <si>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</si>
  <si>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</si>
  <si>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</si>
  <si>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</si>
  <si>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</si>
  <si>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</si>
  <si>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</si>
  <si>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</si>
  <si>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</si>
  <si>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</si>
  <si>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</si>
  <si>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</si>
  <si>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</si>
  <si>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</si>
  <si>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</si>
  <si>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</si>
  <si>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</si>
  <si>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</si>
  <si>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</si>
  <si>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</si>
  <si>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</si>
  <si>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</si>
  <si>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</si>
  <si>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</si>
  <si>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</si>
  <si>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</si>
  <si>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</si>
  <si>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</si>
  <si>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</si>
  <si>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</si>
  <si>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</si>
  <si>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</si>
  <si>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</si>
  <si>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</si>
  <si>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</si>
  <si>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</si>
  <si>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</si>
  <si>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</si>
  <si>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</si>
  <si>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</si>
  <si>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</si>
  <si>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</si>
  <si>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</si>
  <si>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</si>
  <si>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</si>
  <si>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</si>
  <si>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</si>
  <si>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</si>
  <si>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</si>
  <si>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</si>
  <si>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</si>
  <si>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</si>
  <si>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</si>
  <si>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</si>
  <si>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</si>
  <si>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</si>
  <si>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</si>
  <si>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</si>
  <si>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</si>
  <si>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</si>
  <si>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</si>
  <si>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</si>
  <si>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</si>
  <si>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</si>
  <si>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</si>
  <si>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</si>
  <si>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</si>
  <si>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</si>
  <si>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</si>
  <si>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</si>
  <si>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</si>
  <si>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</si>
  <si>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</si>
  <si>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</si>
  <si>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</si>
  <si>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</si>
  <si>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</si>
  <si>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</si>
  <si>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</si>
  <si>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</si>
  <si>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</si>
  <si>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</si>
  <si>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</si>
  <si>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</si>
  <si>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</si>
  <si>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</si>
  <si>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</si>
  <si>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</si>
  <si>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</si>
  <si>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</si>
  <si>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</si>
  <si>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</si>
  <si>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</si>
  <si>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</si>
  <si>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</si>
  <si>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</si>
  <si>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</si>
  <si>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</si>
  <si>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</si>
  <si>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</si>
  <si>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</si>
  <si>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</si>
  <si>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</si>
  <si>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</si>
  <si>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</si>
  <si>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</si>
  <si>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</si>
  <si>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</si>
  <si>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</si>
  <si>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</si>
  <si>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</si>
  <si>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</si>
  <si>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</si>
  <si>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</si>
  <si>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</si>
  <si>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</si>
  <si>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</si>
  <si>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</si>
  <si>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</si>
  <si>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</si>
  <si>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</si>
  <si>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</si>
  <si>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</si>
  <si>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</si>
  <si>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</si>
  <si>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</si>
  <si>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</si>
  <si>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</si>
  <si>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</si>
  <si>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</si>
  <si>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</si>
  <si>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</si>
  <si>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</si>
  <si>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</si>
  <si>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</si>
  <si>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</si>
  <si>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</si>
  <si>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</si>
  <si>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</si>
  <si>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</si>
  <si>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</si>
  <si>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</si>
  <si>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</si>
  <si>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</si>
  <si>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</si>
  <si>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</si>
  <si>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</si>
  <si>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</si>
  <si>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</si>
  <si>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</si>
  <si>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</si>
  <si>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</si>
  <si>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</si>
  <si>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</si>
  <si>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</si>
  <si>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</si>
  <si>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</si>
  <si>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</si>
  <si>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</si>
  <si>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</si>
  <si>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</si>
  <si>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</si>
  <si>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</si>
  <si>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</si>
  <si>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</si>
  <si>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</si>
  <si>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</si>
  <si>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</si>
  <si>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</si>
  <si>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</si>
  <si>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</si>
  <si>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</si>
  <si>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</si>
  <si>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</si>
  <si>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</si>
  <si>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</si>
  <si>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</si>
  <si>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</si>
  <si>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</si>
  <si>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</si>
  <si>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</si>
  <si>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</si>
  <si>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</si>
  <si>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</si>
  <si>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</si>
  <si>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</si>
  <si>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</si>
  <si>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</si>
  <si>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</si>
  <si>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</si>
  <si>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</si>
  <si>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</si>
  <si>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</si>
  <si>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</si>
  <si>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</si>
  <si>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</si>
  <si>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</si>
  <si>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</si>
  <si>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</si>
  <si>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</si>
  <si>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</si>
  <si>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</si>
  <si>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</si>
  <si>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</si>
  <si>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</si>
  <si>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</si>
  <si>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</si>
  <si>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</si>
  <si>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</si>
  <si>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</si>
  <si>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</si>
  <si>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</si>
  <si>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</si>
  <si>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</si>
  <si>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</si>
  <si>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</si>
  <si>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</si>
  <si>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</si>
  <si>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</si>
  <si>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</si>
  <si>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</si>
  <si>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</si>
  <si>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</si>
  <si>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</si>
  <si>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</si>
  <si>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</si>
  <si>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</si>
  <si>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</si>
  <si>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</si>
  <si>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</si>
  <si>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</si>
  <si>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</si>
  <si>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</si>
  <si>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</si>
  <si>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</si>
  <si>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</si>
  <si>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</si>
  <si>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</si>
  <si>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</si>
  <si>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</si>
  <si>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</si>
  <si>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</si>
  <si>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</si>
  <si>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</si>
  <si>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</si>
  <si>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</si>
  <si>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</si>
  <si>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</si>
  <si>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</si>
  <si>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</si>
  <si>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</si>
  <si>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</si>
  <si>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</si>
  <si>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</si>
  <si>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</si>
  <si>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</si>
  <si>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</si>
  <si>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</si>
  <si>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</si>
  <si>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</si>
  <si>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</si>
  <si>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</si>
  <si>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</si>
  <si>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</si>
  <si>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</si>
  <si>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</si>
  <si>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</si>
  <si>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</si>
  <si>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</si>
  <si>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</si>
  <si>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</si>
  <si>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</si>
  <si>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</si>
  <si>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</si>
  <si>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</si>
  <si>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</si>
  <si>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</si>
  <si>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</si>
  <si>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</si>
  <si>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</si>
  <si>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</si>
  <si>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</si>
  <si>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</si>
  <si>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</si>
  <si>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</si>
  <si>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</si>
  <si>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</si>
  <si>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</si>
  <si>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</si>
  <si>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</si>
  <si>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</si>
  <si>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</si>
  <si>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</si>
  <si>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</si>
  <si>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</si>
  <si>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</si>
  <si>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</si>
  <si>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</si>
  <si>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</si>
  <si>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</si>
  <si>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</si>
  <si>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</si>
  <si>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</si>
  <si>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</si>
  <si>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</si>
  <si>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</si>
  <si>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</si>
  <si>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</si>
  <si>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</si>
  <si>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</si>
  <si>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</si>
  <si>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</si>
  <si>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</si>
  <si>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</si>
  <si>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</si>
  <si>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</si>
  <si>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</si>
  <si>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</si>
  <si>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</si>
  <si>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</si>
  <si>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</si>
  <si>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</si>
  <si>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</si>
  <si>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</si>
  <si>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</si>
  <si>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</si>
  <si>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</si>
  <si>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</si>
  <si>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</si>
  <si>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</si>
  <si>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</si>
  <si>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</si>
  <si>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</si>
  <si>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</si>
  <si>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</si>
  <si>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</si>
  <si>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</si>
  <si>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</si>
  <si>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</si>
  <si>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</si>
  <si>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</si>
  <si>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</si>
  <si>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</si>
  <si>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</si>
  <si>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</si>
  <si>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</si>
  <si>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</si>
  <si>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</si>
  <si>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</si>
  <si>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</si>
  <si>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</si>
  <si>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</si>
  <si>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</si>
  <si>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</si>
  <si>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</si>
  <si>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</si>
  <si>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</si>
  <si>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</si>
  <si>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</si>
  <si>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</si>
  <si>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</si>
  <si>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</si>
  <si>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</si>
  <si>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</si>
  <si>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</si>
  <si>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</si>
  <si>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</si>
  <si>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</si>
  <si>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</si>
  <si>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</si>
  <si>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</si>
  <si>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</si>
  <si>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</si>
  <si>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</si>
  <si>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</si>
  <si>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</si>
  <si>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</si>
  <si>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</si>
  <si>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</si>
  <si>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</si>
  <si>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</si>
  <si>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</si>
  <si>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</si>
  <si>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</si>
  <si>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</si>
  <si>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</si>
  <si>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</si>
  <si>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</si>
  <si>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</si>
  <si>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</si>
  <si>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</si>
  <si>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</si>
  <si>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</si>
  <si>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</si>
  <si>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</si>
  <si>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</si>
  <si>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</si>
  <si>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</si>
  <si>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</si>
  <si>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</si>
  <si>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</si>
  <si>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</si>
  <si>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</si>
  <si>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</si>
  <si>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</si>
  <si>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</si>
  <si>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</si>
  <si>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</si>
  <si>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</si>
  <si>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</si>
  <si>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</si>
  <si>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</si>
  <si>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</si>
  <si>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</si>
  <si>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</si>
  <si>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</si>
  <si>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</si>
  <si>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</si>
  <si>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</si>
  <si>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</si>
  <si>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</si>
  <si>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</si>
  <si>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</si>
  <si>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</si>
  <si>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</si>
  <si>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</si>
  <si>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</si>
  <si>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</si>
  <si>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</si>
  <si>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</si>
  <si>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</si>
  <si>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</si>
  <si>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</si>
  <si>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</si>
  <si>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</si>
  <si>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</si>
  <si>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</si>
  <si>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</si>
  <si>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</si>
  <si>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</si>
  <si>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</si>
  <si>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</si>
  <si>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</si>
  <si>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</si>
  <si>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</si>
  <si>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</si>
  <si>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</si>
  <si>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</si>
  <si>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</si>
  <si>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</si>
  <si>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</si>
  <si>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</si>
  <si>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</si>
  <si>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</si>
  <si>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</si>
  <si>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</si>
  <si>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</si>
  <si>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</si>
  <si>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</si>
  <si>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</si>
  <si>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</si>
  <si>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</si>
  <si>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</si>
  <si>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</si>
  <si>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</si>
  <si>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</si>
  <si>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</si>
  <si>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</si>
  <si>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</si>
  <si>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</si>
  <si>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</si>
  <si>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</si>
  <si>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</si>
  <si>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</si>
  <si>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</si>
  <si>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</si>
  <si>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</si>
  <si>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</si>
  <si>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</si>
  <si>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</si>
  <si>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</si>
  <si>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</si>
  <si>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</si>
  <si>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</si>
  <si>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</si>
  <si>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</si>
  <si>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</si>
  <si>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</si>
  <si>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</si>
  <si>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</si>
  <si>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</si>
  <si>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</si>
  <si>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</si>
  <si>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</si>
  <si>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</si>
  <si>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</si>
  <si>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</si>
  <si>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</si>
  <si>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</si>
  <si>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</si>
  <si>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</si>
  <si>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</si>
  <si>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</si>
  <si>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</si>
  <si>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</si>
  <si>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</si>
  <si>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</si>
  <si>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</si>
  <si>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</si>
  <si>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</si>
  <si>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</si>
  <si>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</si>
  <si>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</si>
  <si>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</si>
  <si>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</si>
  <si>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</si>
  <si>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</si>
  <si>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</si>
  <si>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</si>
  <si>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</si>
  <si>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</si>
  <si>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</si>
  <si>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</si>
  <si>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</si>
  <si>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</si>
  <si>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</si>
  <si>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</si>
  <si>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</si>
  <si>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</si>
  <si>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</si>
  <si>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</si>
  <si>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</si>
  <si>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</si>
  <si>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</si>
  <si>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</si>
  <si>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</si>
  <si>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</si>
  <si>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</si>
  <si>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</si>
  <si>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</si>
  <si>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</si>
  <si>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</si>
  <si>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</si>
  <si>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</si>
  <si>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</si>
  <si>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</si>
  <si>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</si>
  <si>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</si>
  <si>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</si>
  <si>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</si>
  <si>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</si>
  <si>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</si>
  <si>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</si>
  <si>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</si>
  <si>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</si>
  <si>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</si>
  <si>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</si>
  <si>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</si>
  <si>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</si>
  <si>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</si>
  <si>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</si>
  <si>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</si>
  <si>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</si>
  <si>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</si>
  <si>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</si>
  <si>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</si>
  <si>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</si>
  <si>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</si>
  <si>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</si>
  <si>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</si>
  <si>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</si>
  <si>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</si>
  <si>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</si>
  <si>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</si>
  <si>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</si>
  <si>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</si>
  <si>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</si>
  <si>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</si>
  <si>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</si>
  <si>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</si>
  <si>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</si>
  <si>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</si>
  <si>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</si>
  <si>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</si>
  <si>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</si>
  <si>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</si>
  <si>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</si>
  <si>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</si>
  <si>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</si>
  <si>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</si>
  <si>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</si>
  <si>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</si>
  <si>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</si>
  <si>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</si>
  <si>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</si>
  <si>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</si>
  <si>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</si>
  <si>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</si>
  <si>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</si>
  <si>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</si>
  <si>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</si>
  <si>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</si>
  <si>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</si>
  <si>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</si>
  <si>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</si>
  <si>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</si>
  <si>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</si>
  <si>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</si>
  <si>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</si>
  <si>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</si>
  <si>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</si>
  <si>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</si>
  <si>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</si>
  <si>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</si>
  <si>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</si>
  <si>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</si>
  <si>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</si>
  <si>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</si>
  <si>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</si>
  <si>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</si>
  <si>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</si>
  <si>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</si>
  <si>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</si>
  <si>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</si>
  <si>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</si>
  <si>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</si>
  <si>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</si>
  <si>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</si>
  <si>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</si>
  <si>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</si>
  <si>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</si>
  <si>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</si>
  <si>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</si>
  <si>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</si>
  <si>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</si>
  <si>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</si>
  <si>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</si>
  <si>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</si>
  <si>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</si>
  <si>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</si>
  <si>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</si>
  <si>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</si>
  <si>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</si>
  <si>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</si>
  <si>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</si>
  <si>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</si>
  <si>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</si>
  <si>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</si>
  <si>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</si>
  <si>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</si>
  <si>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</si>
  <si>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</si>
  <si>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</si>
  <si>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</si>
  <si>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</si>
  <si>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</si>
  <si>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</si>
  <si>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</si>
  <si>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</si>
  <si>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</si>
  <si>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</si>
  <si>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</si>
  <si>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</si>
  <si>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</si>
  <si>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</si>
  <si>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</si>
  <si>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</si>
  <si>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</si>
  <si>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</si>
  <si>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</si>
  <si>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</si>
  <si>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</si>
  <si>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</si>
  <si>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</si>
  <si>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</si>
  <si>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</si>
  <si>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</si>
  <si>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</si>
  <si>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</si>
  <si>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</si>
  <si>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</si>
  <si>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</si>
  <si>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</si>
  <si>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</si>
  <si>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</si>
  <si>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</si>
  <si>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</si>
  <si>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</si>
  <si>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</si>
  <si>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</si>
  <si>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</si>
  <si>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</si>
  <si>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</si>
  <si>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</si>
  <si>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</si>
  <si>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</si>
  <si>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</si>
  <si>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</si>
  <si>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</si>
  <si>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</si>
  <si>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</si>
  <si>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</si>
  <si>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</si>
  <si>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</si>
  <si>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</si>
  <si>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</si>
  <si>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</si>
  <si>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</si>
  <si>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</si>
  <si>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</si>
  <si>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</si>
  <si>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</si>
  <si>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</si>
  <si>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</si>
  <si>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</si>
  <si>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</si>
  <si>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</si>
  <si>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</si>
  <si>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</si>
  <si>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</si>
  <si>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</si>
  <si>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</si>
  <si>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</si>
  <si>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</si>
  <si>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</si>
  <si>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</si>
  <si>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</si>
  <si>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</si>
  <si>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</si>
  <si>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</si>
  <si>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</si>
  <si>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</si>
  <si>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</si>
  <si>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</si>
  <si>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</si>
  <si>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</si>
  <si>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</si>
  <si>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</si>
  <si>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</si>
  <si>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</si>
  <si>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</si>
  <si>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</si>
  <si>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</si>
  <si>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</si>
  <si>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</si>
  <si>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</si>
  <si>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</si>
  <si>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</si>
  <si>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</si>
  <si>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</si>
  <si>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</si>
  <si>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</si>
  <si>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</si>
  <si>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</si>
  <si>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</si>
  <si>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</si>
  <si>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</si>
  <si>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</si>
  <si>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</si>
  <si>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</si>
  <si>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</si>
  <si>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</si>
  <si>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</si>
  <si>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</si>
  <si>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</si>
  <si>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</si>
  <si>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</si>
  <si>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</si>
  <si>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</si>
  <si>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</si>
  <si>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</si>
  <si>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</si>
  <si>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</si>
  <si>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</si>
  <si>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</si>
  <si>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</si>
  <si>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</si>
  <si>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</si>
  <si>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</si>
  <si>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</si>
  <si>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</si>
  <si>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</si>
  <si>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</si>
  <si>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</si>
  <si>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</si>
  <si>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</si>
  <si>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</si>
  <si>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</si>
  <si>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</si>
  <si>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</si>
  <si>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</si>
  <si>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</si>
  <si>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</si>
  <si>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</si>
  <si>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</si>
  <si>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</si>
  <si>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</si>
  <si>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</si>
  <si>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</si>
  <si>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</si>
  <si>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</si>
  <si>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</si>
  <si>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</si>
  <si>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</si>
  <si>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</si>
  <si>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</si>
  <si>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</si>
  <si>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</si>
  <si>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</si>
  <si>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</si>
  <si>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</si>
  <si>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</si>
  <si>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</si>
  <si>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</si>
  <si>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</si>
  <si>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</si>
  <si>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</si>
  <si>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</si>
  <si>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</si>
  <si>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</si>
  <si>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</si>
  <si>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</si>
  <si>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</si>
  <si>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</si>
  <si>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</si>
  <si>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</si>
  <si>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</si>
  <si>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</si>
  <si>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</si>
  <si>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</si>
  <si>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</si>
  <si>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</si>
  <si>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</si>
  <si>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</si>
  <si>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</si>
  <si>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</si>
  <si>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</si>
  <si>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</si>
  <si>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</si>
  <si>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</si>
  <si>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</si>
  <si>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</si>
  <si>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</si>
  <si>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</si>
  <si>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</si>
  <si>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</si>
  <si>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</si>
  <si>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</si>
  <si>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</si>
  <si>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</si>
  <si>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</si>
  <si>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</si>
  <si>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</si>
  <si>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</si>
  <si>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</si>
  <si>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</si>
  <si>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</si>
  <si>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</si>
  <si>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</si>
  <si>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</si>
  <si>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</si>
  <si>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</si>
  <si>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</si>
  <si>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</si>
  <si>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</si>
  <si>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</si>
  <si>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</si>
  <si>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</si>
  <si>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</si>
  <si>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</si>
  <si>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</si>
  <si>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</si>
  <si>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</si>
  <si>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</si>
  <si>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</si>
  <si>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</si>
  <si>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</si>
  <si>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</si>
  <si>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</si>
  <si>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</si>
  <si>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</si>
  <si>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</si>
  <si>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</si>
  <si>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</si>
  <si>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</si>
  <si>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</si>
  <si>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</si>
  <si>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</si>
  <si>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</si>
  <si>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</si>
  <si>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</si>
  <si>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</si>
  <si>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</si>
  <si>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</si>
  <si>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</si>
  <si>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</si>
  <si>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</si>
  <si>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</si>
  <si>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</si>
  <si>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</si>
  <si>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</si>
  <si>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</si>
  <si>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</si>
  <si>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</si>
  <si>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</si>
  <si>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</si>
  <si>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</si>
  <si>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</si>
  <si>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</si>
  <si>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</si>
  <si>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</si>
  <si>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</si>
  <si>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</si>
  <si>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</si>
  <si>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</si>
  <si>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</si>
  <si>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</si>
  <si>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</si>
  <si>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</si>
  <si>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</si>
  <si>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</si>
  <si>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</si>
  <si>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</si>
  <si>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</si>
  <si>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</si>
  <si>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</si>
  <si>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</si>
  <si>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</si>
  <si>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</si>
  <si>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</si>
  <si>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</si>
  <si>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</si>
  <si>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</si>
  <si>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</si>
  <si>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</si>
  <si>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</si>
  <si>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</si>
  <si>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</si>
  <si>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</si>
  <si>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</si>
  <si>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</si>
  <si>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</si>
  <si>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</si>
  <si>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</si>
  <si>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</si>
  <si>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</si>
  <si>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</si>
  <si>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</si>
  <si>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</si>
  <si>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</si>
  <si>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</si>
  <si>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</si>
  <si>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</si>
  <si>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</si>
  <si>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</si>
  <si>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</si>
  <si>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</si>
  <si>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</si>
  <si>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</si>
  <si>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</si>
  <si>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</si>
  <si>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</si>
  <si>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</si>
  <si>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</si>
  <si>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</si>
  <si>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</si>
  <si>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</si>
  <si>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</si>
  <si>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</si>
  <si>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</si>
  <si>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</si>
  <si>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</si>
  <si>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</si>
  <si>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</si>
  <si>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</si>
  <si>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</si>
  <si>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</si>
  <si>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</si>
  <si>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</si>
  <si>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</si>
  <si>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</si>
  <si>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</si>
  <si>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</si>
  <si>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</si>
  <si>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</si>
  <si>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</si>
  <si>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</si>
  <si>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</si>
  <si>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</si>
  <si>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</si>
  <si>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</si>
  <si>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</si>
  <si>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</si>
  <si>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</si>
  <si>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</si>
  <si>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</si>
  <si>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</si>
  <si>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</si>
  <si>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</si>
  <si>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</si>
  <si>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</si>
  <si>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</si>
  <si>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</si>
  <si>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</si>
  <si>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</si>
  <si>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</si>
  <si>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</si>
  <si>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</si>
  <si>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</si>
  <si>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</si>
  <si>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</si>
  <si>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</si>
  <si>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</si>
  <si>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</si>
  <si>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</si>
  <si>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</si>
  <si>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</si>
  <si>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</si>
  <si>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</si>
  <si>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</si>
  <si>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</si>
  <si>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</si>
  <si>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</si>
  <si>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</si>
  <si>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</si>
  <si>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</si>
  <si>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</si>
  <si>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</si>
  <si>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</si>
  <si>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</si>
  <si>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</si>
  <si>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</si>
  <si>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</si>
  <si>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</si>
  <si>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</si>
  <si>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</si>
  <si>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</si>
  <si>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</si>
  <si>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</si>
  <si>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</si>
  <si>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</si>
  <si>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</si>
  <si>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</si>
  <si>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</si>
  <si>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</si>
  <si>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</si>
  <si>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</si>
  <si>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</si>
  <si>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</si>
  <si>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</si>
  <si>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</si>
  <si>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</si>
  <si>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</si>
  <si>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</si>
  <si>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</si>
  <si>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</si>
  <si>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</si>
  <si>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</si>
  <si>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</si>
  <si>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</si>
  <si>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</si>
  <si>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</si>
  <si>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</si>
  <si>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</si>
  <si>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</si>
  <si>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</si>
  <si>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</si>
  <si>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</si>
  <si>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</si>
  <si>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</si>
  <si>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</si>
  <si>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</si>
  <si>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</si>
  <si>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</si>
  <si>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</si>
  <si>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</si>
  <si>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</si>
  <si>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</si>
  <si>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</si>
  <si>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</si>
  <si>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</si>
  <si>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</si>
  <si>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</si>
  <si>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</si>
  <si>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</si>
  <si>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</si>
  <si>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</si>
  <si>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</si>
  <si>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</si>
  <si>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</si>
  <si>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</si>
  <si>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</si>
  <si>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</si>
  <si>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</si>
  <si>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</si>
  <si>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</si>
  <si>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</si>
  <si>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</si>
  <si>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</si>
  <si>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</si>
  <si>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</si>
  <si>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</si>
  <si>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</si>
  <si>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</si>
  <si>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</si>
  <si>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</si>
  <si>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</si>
  <si>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</si>
  <si>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</si>
  <si>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</si>
  <si>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</si>
  <si>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</si>
  <si>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</si>
  <si>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</si>
  <si>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</si>
  <si>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</si>
  <si>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</si>
  <si>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</si>
  <si>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</si>
  <si>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</si>
  <si>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</si>
  <si>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</si>
  <si>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</si>
  <si>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</si>
  <si>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</si>
  <si>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</si>
  <si>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</si>
  <si>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</si>
  <si>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</si>
  <si>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</si>
  <si>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</si>
  <si>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</si>
  <si>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</si>
  <si>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</si>
  <si>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</si>
  <si>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</si>
  <si>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</si>
  <si>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</si>
  <si>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</si>
  <si>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</si>
  <si>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</si>
  <si>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</si>
  <si>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</si>
  <si>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</si>
  <si>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</si>
  <si>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</si>
  <si>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</si>
  <si>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</si>
  <si>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</si>
  <si>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</si>
  <si>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</si>
  <si>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</si>
  <si>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</si>
  <si>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</si>
  <si>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</si>
  <si>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</si>
  <si>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</si>
  <si>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</si>
  <si>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</si>
  <si>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</si>
  <si>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</si>
  <si>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</si>
  <si>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</si>
  <si>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</si>
  <si>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</si>
  <si>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</si>
  <si>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</si>
  <si>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</si>
  <si>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</si>
  <si>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</si>
  <si>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</si>
  <si>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</si>
  <si>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</si>
  <si>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</si>
  <si>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</si>
  <si>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</si>
  <si>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</si>
  <si>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</si>
  <si>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</si>
  <si>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</si>
  <si>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</si>
  <si>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</si>
  <si>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</si>
  <si>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</si>
  <si>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</si>
  <si>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</si>
  <si>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</si>
  <si>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</si>
  <si>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</si>
  <si>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</si>
  <si>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</si>
  <si>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</si>
  <si>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</si>
  <si>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</si>
  <si>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</si>
  <si>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</si>
  <si>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</si>
  <si>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</si>
  <si>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</si>
  <si>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</si>
  <si>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</si>
  <si>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</si>
  <si>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</si>
  <si>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</si>
  <si>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</si>
  <si>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</si>
  <si>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</si>
  <si>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</si>
  <si>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</si>
  <si>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</si>
  <si>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</si>
  <si>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</si>
  <si>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</si>
  <si>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</si>
  <si>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</si>
  <si>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</si>
  <si>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</si>
  <si>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</si>
  <si>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</si>
  <si>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</si>
  <si>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</si>
  <si>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</si>
  <si>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</si>
  <si>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</si>
  <si>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</si>
  <si>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</si>
  <si>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</si>
  <si>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</si>
  <si>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</si>
  <si>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</si>
  <si>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</si>
  <si>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</si>
  <si>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</si>
  <si>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</si>
  <si>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</si>
  <si>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</si>
  <si>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</si>
  <si>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</si>
  <si>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</si>
  <si>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</si>
  <si>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</si>
  <si>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</si>
  <si>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</si>
  <si>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</si>
  <si>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</si>
  <si>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</si>
  <si>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</si>
  <si>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</si>
  <si>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</si>
  <si>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</si>
  <si>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</si>
  <si>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</si>
  <si>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</si>
  <si>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</si>
  <si>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</si>
  <si>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</si>
  <si>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</si>
  <si>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</si>
  <si>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</si>
  <si>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</si>
  <si>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</si>
  <si>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</si>
  <si>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</si>
  <si>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</si>
  <si>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</si>
  <si>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</si>
  <si>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</si>
  <si>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</si>
  <si>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</si>
  <si>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</si>
  <si>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</si>
  <si>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</si>
  <si>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</si>
  <si>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</si>
  <si>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</si>
  <si>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</si>
  <si>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</si>
  <si>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</si>
  <si>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</si>
  <si>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</si>
  <si>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</si>
  <si>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</si>
  <si>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</si>
  <si>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</si>
  <si>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</si>
  <si>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</si>
  <si>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</si>
  <si>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</si>
  <si>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</si>
  <si>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</si>
  <si>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</si>
  <si>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</si>
  <si>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</si>
  <si>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</si>
  <si>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</si>
  <si>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</si>
  <si>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</si>
  <si>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</si>
  <si>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</si>
  <si>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</si>
  <si>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</si>
  <si>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</si>
  <si>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</si>
  <si>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</si>
  <si>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</si>
  <si>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</si>
  <si>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</si>
  <si>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</si>
  <si>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</si>
  <si>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</si>
  <si>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</si>
  <si>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</si>
  <si>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</si>
  <si>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</si>
  <si>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</si>
  <si>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</si>
  <si>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</si>
  <si>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</si>
  <si>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</si>
  <si>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</si>
  <si>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</si>
  <si>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</si>
  <si>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</si>
  <si>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</si>
  <si>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</si>
  <si>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</si>
  <si>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</si>
  <si>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</si>
  <si>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</si>
  <si>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</si>
  <si>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</si>
  <si>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</si>
  <si>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</si>
  <si>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</si>
  <si>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</si>
  <si>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</si>
  <si>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</si>
  <si>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</si>
  <si>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</si>
  <si>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</si>
  <si>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</si>
  <si>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</si>
  <si>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</si>
  <si>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</si>
  <si>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</si>
  <si>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</si>
  <si>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</si>
  <si>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</si>
  <si>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</si>
  <si>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</si>
  <si>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</si>
  <si>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</si>
  <si>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</si>
  <si>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</si>
  <si>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</si>
  <si>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</si>
  <si>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</si>
  <si>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</si>
  <si>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</si>
  <si>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</si>
  <si>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</si>
  <si>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</si>
  <si>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</si>
  <si>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</si>
  <si>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</si>
  <si>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</si>
  <si>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</si>
  <si>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</si>
  <si>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</si>
  <si>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</si>
  <si>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</si>
  <si>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</si>
  <si>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</si>
  <si>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</si>
  <si>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</si>
  <si>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</si>
  <si>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</si>
  <si>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</si>
  <si>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</si>
  <si>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</si>
  <si>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</si>
  <si>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</si>
  <si>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</si>
  <si>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</si>
  <si>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</si>
  <si>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</si>
  <si>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</si>
  <si>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</si>
  <si>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</si>
  <si>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</si>
  <si>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</si>
  <si>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</si>
  <si>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</si>
  <si>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</si>
  <si>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</si>
  <si>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</si>
  <si>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</si>
  <si>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</si>
  <si>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</si>
  <si>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</si>
  <si>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</si>
  <si>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</si>
  <si>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</si>
  <si>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</si>
  <si>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</si>
  <si>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</si>
  <si>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</si>
  <si>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</si>
  <si>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</si>
  <si>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</si>
  <si>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</si>
  <si>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</si>
  <si>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</si>
  <si>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</si>
  <si>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</si>
  <si>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</si>
  <si>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</si>
  <si>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</si>
  <si>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</si>
  <si>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</si>
  <si>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</si>
  <si>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</si>
  <si>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</si>
  <si>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</si>
  <si>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</si>
  <si>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</si>
  <si>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</si>
  <si>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</si>
  <si>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</si>
  <si>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</si>
  <si>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</si>
  <si>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</si>
  <si>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</si>
  <si>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</si>
  <si>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</si>
  <si>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</si>
  <si>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</si>
  <si>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</si>
  <si>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</si>
  <si>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</si>
  <si>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</si>
  <si>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</si>
  <si>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</si>
  <si>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</si>
  <si>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</si>
  <si>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</si>
  <si>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</si>
  <si>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</si>
  <si>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</si>
  <si>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</si>
  <si>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</si>
  <si>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</si>
  <si>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</si>
  <si>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</si>
  <si>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</si>
  <si>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</si>
  <si>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</si>
  <si>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</si>
  <si>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</si>
  <si>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</si>
  <si>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</si>
  <si>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</si>
  <si>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</si>
  <si>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</si>
  <si>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</si>
  <si>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</si>
  <si>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</si>
  <si>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</si>
  <si>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</si>
  <si>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</si>
  <si>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</si>
  <si>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</si>
  <si>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</si>
  <si>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</si>
  <si>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</si>
  <si>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</si>
  <si>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</si>
  <si>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</si>
  <si>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</si>
  <si>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</si>
  <si>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</si>
  <si>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</si>
  <si>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</si>
  <si>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</si>
  <si>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</si>
  <si>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</si>
  <si>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</si>
  <si>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</si>
  <si>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</si>
  <si>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</si>
  <si>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</si>
  <si>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</si>
  <si>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</si>
  <si>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</si>
  <si>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</si>
  <si>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</si>
  <si>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</si>
  <si>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</si>
  <si>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</si>
  <si>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</si>
  <si>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</si>
  <si>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</si>
  <si>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</si>
  <si>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</si>
  <si>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</si>
  <si>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</si>
  <si>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</si>
  <si>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</si>
  <si>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</si>
  <si>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</si>
  <si>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</si>
  <si>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</si>
  <si>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</si>
  <si>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</si>
  <si>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</si>
  <si>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</si>
  <si>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</si>
  <si>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</si>
  <si>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</si>
  <si>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</si>
  <si>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</si>
  <si>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</si>
  <si>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</si>
  <si>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</si>
  <si>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</si>
  <si>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</si>
  <si>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</si>
  <si>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</si>
  <si>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</si>
  <si>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</si>
  <si>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</si>
  <si>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</si>
  <si>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</si>
  <si>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</si>
  <si>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</si>
  <si>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</si>
  <si>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</si>
  <si>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</si>
  <si>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</si>
  <si>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</si>
  <si>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</si>
  <si>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</si>
  <si>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</si>
  <si>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</si>
  <si>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</si>
  <si>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</si>
  <si>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</si>
  <si>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</si>
  <si>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</si>
  <si>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</si>
  <si>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</si>
  <si>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</si>
  <si>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</si>
  <si>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</si>
  <si>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</si>
  <si>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</si>
  <si>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</si>
  <si>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</si>
  <si>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</si>
  <si>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</si>
  <si>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</si>
  <si>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</si>
  <si>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</si>
  <si>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</si>
  <si>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</si>
  <si>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</si>
  <si>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</si>
  <si>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</si>
  <si>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</si>
  <si>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</si>
  <si>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</si>
  <si>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</si>
  <si>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</si>
  <si>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</si>
  <si>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</si>
  <si>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</si>
  <si>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</si>
  <si>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</si>
  <si>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</si>
  <si>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</si>
  <si>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</si>
  <si>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</si>
  <si>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</si>
  <si>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</si>
  <si>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</si>
  <si>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</si>
  <si>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</si>
  <si>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</si>
  <si>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</si>
  <si>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</si>
  <si>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</si>
  <si>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</si>
  <si>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</si>
  <si>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</si>
  <si>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</si>
  <si>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</si>
  <si>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</si>
  <si>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</si>
  <si>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</si>
  <si>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</si>
  <si>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</si>
  <si>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</si>
  <si>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</si>
  <si>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</si>
  <si>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</si>
  <si>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</si>
  <si>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</si>
  <si>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</si>
  <si>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</si>
  <si>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</si>
  <si>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</si>
  <si>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</si>
  <si>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</si>
  <si>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</si>
  <si>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</si>
  <si>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</si>
  <si>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</si>
  <si>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</si>
  <si>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</si>
  <si>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</si>
  <si>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</si>
  <si>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</si>
  <si>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</si>
  <si>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</si>
  <si>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</si>
  <si>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</si>
  <si>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</si>
  <si>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</si>
  <si>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</si>
  <si>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</si>
  <si>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</si>
  <si>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</si>
  <si>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</si>
  <si>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</si>
  <si>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</si>
  <si>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</si>
  <si>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</si>
  <si>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</si>
  <si>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</si>
  <si>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</si>
  <si>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</si>
  <si>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</si>
  <si>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</si>
  <si>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</si>
  <si>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</si>
  <si>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</si>
  <si>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</si>
  <si>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</si>
  <si>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</si>
  <si>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</si>
  <si>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</si>
  <si>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</si>
  <si>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</si>
  <si>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</si>
  <si>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</si>
  <si>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</si>
  <si>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</si>
  <si>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</si>
  <si>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</si>
  <si>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</si>
  <si>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</si>
  <si>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</si>
  <si>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</si>
  <si>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</si>
  <si>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</si>
  <si>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</si>
  <si>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</si>
  <si>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</si>
  <si>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</si>
  <si>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</si>
  <si>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</si>
  <si>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</si>
  <si>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</si>
  <si>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</si>
  <si>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</si>
  <si>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</si>
  <si>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</si>
  <si>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</si>
  <si>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</si>
  <si>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</si>
  <si>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</si>
  <si>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</si>
  <si>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</si>
  <si>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</si>
  <si>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</si>
  <si>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</si>
  <si>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</si>
  <si>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</si>
  <si>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</si>
  <si>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</si>
  <si>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</si>
  <si>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</si>
  <si>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</si>
  <si>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</si>
  <si>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</si>
  <si>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</si>
  <si>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</si>
  <si>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</si>
  <si>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</si>
  <si>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</si>
  <si>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</si>
  <si>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</si>
  <si>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</si>
  <si>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</si>
  <si>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</si>
  <si>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</si>
  <si>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</si>
  <si>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</si>
  <si>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</si>
  <si>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</si>
  <si>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</si>
  <si>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</si>
  <si>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</si>
  <si>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</si>
  <si>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</si>
  <si>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</si>
  <si>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</si>
  <si>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</si>
  <si>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</si>
  <si>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</si>
  <si>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</si>
  <si>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</si>
  <si>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</si>
  <si>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</si>
  <si>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</si>
  <si>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</si>
  <si>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</si>
  <si>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</si>
  <si>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</si>
  <si>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</si>
  <si>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</si>
  <si>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</si>
  <si>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</si>
  <si>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</si>
  <si>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</si>
  <si>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</si>
  <si>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</si>
  <si>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</si>
  <si>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</si>
  <si>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</si>
  <si>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</si>
  <si>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</si>
  <si>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</si>
  <si>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</si>
  <si>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</si>
  <si>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</si>
  <si>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</si>
  <si>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</si>
  <si>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</si>
  <si>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</si>
  <si>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</si>
  <si>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</si>
  <si>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</si>
  <si>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</si>
  <si>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</si>
  <si>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</si>
  <si>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</si>
  <si>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</si>
  <si>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</si>
  <si>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</si>
  <si>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</si>
  <si>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</si>
  <si>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</si>
  <si>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</si>
  <si>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</si>
  <si>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</si>
  <si>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</si>
  <si>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</si>
  <si>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</si>
  <si>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</si>
  <si>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</si>
  <si>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</si>
  <si>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</si>
  <si>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</si>
  <si>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</si>
  <si>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</si>
  <si>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</si>
  <si>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</si>
  <si>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</si>
  <si>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</si>
  <si>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</si>
  <si>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</si>
  <si>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</si>
  <si>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</si>
  <si>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</si>
  <si>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</si>
  <si>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</si>
  <si>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</si>
  <si>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</si>
  <si>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</si>
  <si>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</si>
  <si>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</si>
  <si>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</si>
  <si>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</si>
  <si>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</si>
  <si>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</si>
  <si>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</si>
  <si>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</si>
  <si>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</si>
  <si>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</si>
  <si>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</si>
  <si>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</si>
  <si>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</si>
  <si>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</si>
  <si>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</si>
  <si>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</si>
  <si>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</si>
  <si>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</si>
  <si>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</si>
  <si>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</si>
  <si>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</si>
  <si>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</si>
  <si>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</si>
  <si>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</si>
  <si>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</si>
  <si>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</si>
  <si>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</si>
  <si>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</si>
  <si>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</si>
  <si>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</si>
  <si>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</si>
  <si>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</si>
  <si>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</si>
  <si>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</si>
  <si>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</si>
  <si>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</si>
  <si>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</si>
  <si>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</si>
  <si>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</si>
  <si>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</si>
  <si>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</si>
  <si>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</si>
  <si>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</si>
  <si>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</si>
  <si>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</si>
  <si>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</si>
  <si>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</si>
  <si>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</si>
  <si>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</si>
  <si>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</si>
  <si>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</si>
  <si>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</si>
  <si>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</si>
  <si>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</si>
  <si>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</si>
  <si>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</si>
  <si>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</si>
  <si>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</si>
  <si>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</si>
  <si>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</si>
  <si>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</si>
  <si>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</si>
  <si>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</si>
  <si>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</si>
  <si>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</si>
  <si>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</si>
  <si>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</si>
  <si>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</si>
  <si>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</si>
  <si>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</si>
  <si>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</si>
  <si>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</si>
  <si>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</si>
  <si>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</si>
  <si>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</si>
  <si>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</si>
  <si>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</si>
  <si>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</si>
  <si>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</si>
  <si>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</si>
  <si>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</si>
  <si>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</si>
  <si>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</si>
  <si>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</si>
  <si>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</si>
  <si>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</si>
  <si>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</si>
  <si>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</si>
  <si>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</si>
  <si>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</si>
  <si>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</si>
  <si>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</si>
  <si>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</si>
  <si>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</si>
  <si>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</si>
  <si>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</si>
  <si>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</si>
  <si>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</si>
  <si>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</si>
  <si>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</si>
  <si>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</si>
  <si>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</si>
  <si>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</si>
  <si>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</si>
  <si>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</si>
  <si>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</si>
  <si>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</si>
  <si>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</si>
  <si>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</si>
  <si>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</si>
  <si>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</si>
  <si>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</si>
  <si>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</si>
  <si>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</si>
  <si>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</si>
  <si>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</si>
  <si>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</si>
  <si>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</si>
  <si>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</si>
  <si>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</si>
  <si>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</si>
  <si>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</si>
  <si>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</si>
  <si>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</si>
  <si>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</si>
  <si>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</si>
  <si>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</si>
  <si>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</si>
  <si>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</si>
  <si>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</si>
  <si>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</si>
  <si>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</si>
  <si>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</si>
  <si>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</si>
  <si>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</si>
  <si>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</si>
  <si>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</si>
  <si>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</si>
  <si>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</si>
  <si>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</si>
  <si>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</si>
  <si>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</si>
  <si>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</si>
  <si>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</si>
  <si>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</si>
  <si>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</si>
  <si>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</si>
  <si>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</si>
  <si>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</si>
  <si>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</si>
  <si>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</si>
  <si>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</si>
  <si>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</si>
  <si>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</si>
  <si>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</si>
  <si>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</si>
  <si>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</si>
  <si>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</si>
  <si>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</si>
  <si>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</si>
  <si>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</si>
  <si>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</si>
  <si>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</si>
  <si>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</si>
  <si>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</si>
  <si>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</si>
  <si>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</si>
  <si>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</si>
  <si>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</si>
  <si>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</si>
  <si>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</si>
  <si>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</si>
  <si>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</si>
  <si>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</si>
  <si>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</si>
  <si>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</si>
  <si>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</si>
  <si>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</si>
  <si>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</si>
  <si>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</si>
  <si>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</si>
  <si>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</si>
  <si>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</si>
  <si>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</si>
  <si>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</si>
  <si>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</si>
  <si>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</si>
  <si>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</si>
  <si>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</si>
  <si>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</si>
  <si>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</si>
  <si>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</si>
  <si>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</si>
  <si>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</si>
  <si>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</si>
  <si>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</si>
  <si>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</si>
  <si>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</si>
  <si>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</si>
  <si>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</si>
  <si>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</si>
  <si>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</si>
  <si>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</si>
  <si>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</si>
  <si>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</si>
  <si>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</si>
  <si>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</si>
  <si>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</si>
  <si>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</si>
  <si>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</si>
  <si>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</si>
  <si>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</si>
  <si>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</si>
  <si>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</si>
  <si>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</si>
  <si>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</si>
  <si>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</si>
  <si>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</si>
  <si>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</si>
  <si>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</si>
  <si>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</si>
  <si>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</si>
  <si>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</si>
  <si>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</si>
  <si>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</si>
  <si>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</si>
  <si>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</si>
  <si>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</si>
  <si>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</si>
  <si>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</si>
  <si>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</si>
  <si>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</si>
  <si>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</si>
  <si>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</si>
  <si>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</si>
  <si>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</si>
  <si>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</si>
  <si>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</si>
  <si>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</si>
  <si>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</si>
  <si>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</si>
  <si>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</si>
  <si>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</si>
  <si>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</si>
  <si>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</si>
  <si>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</si>
  <si>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</si>
  <si>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</si>
  <si>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</si>
  <si>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</si>
  <si>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</si>
  <si>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</si>
  <si>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</si>
  <si>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</si>
  <si>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</si>
  <si>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</si>
  <si>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</si>
  <si>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</si>
  <si>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</si>
  <si>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</si>
  <si>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</si>
  <si>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</si>
  <si>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</si>
  <si>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</si>
  <si>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</si>
  <si>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</si>
  <si>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</si>
  <si>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</si>
  <si>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</si>
  <si>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</si>
  <si>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</si>
  <si>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</si>
  <si>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</si>
  <si>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</si>
  <si>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</si>
  <si>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</si>
  <si>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</si>
  <si>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</si>
  <si>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</si>
  <si>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</si>
  <si>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</si>
  <si>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</si>
  <si>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</si>
  <si>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</si>
  <si>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</si>
  <si>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</si>
  <si>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</si>
  <si>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</si>
  <si>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</si>
  <si>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</si>
  <si>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</si>
  <si>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</si>
  <si>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</si>
  <si>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</si>
  <si>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</si>
  <si>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</si>
  <si>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</si>
  <si>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</si>
  <si>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</si>
  <si>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</si>
  <si>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</si>
  <si>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</si>
  <si>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</si>
  <si>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</si>
  <si>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</si>
  <si>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</si>
  <si>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</si>
  <si>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</si>
  <si>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</si>
  <si>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</si>
  <si>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</si>
  <si>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</si>
  <si>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</si>
  <si>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</si>
  <si>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</si>
  <si>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</si>
  <si>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</si>
  <si>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</si>
  <si>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</si>
  <si>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</si>
  <si>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</si>
  <si>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</si>
  <si>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</si>
  <si>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</si>
  <si>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</si>
  <si>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</si>
  <si>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</si>
  <si>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</si>
  <si>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</si>
  <si>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</si>
  <si>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</si>
  <si>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</si>
  <si>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</si>
  <si>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</si>
  <si>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</si>
  <si>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</si>
  <si>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</si>
  <si>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</si>
  <si>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</si>
  <si>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</si>
  <si>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</si>
  <si>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</si>
  <si>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</si>
  <si>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</si>
  <si>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</si>
  <si>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</si>
  <si>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</si>
  <si>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</si>
  <si>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</si>
  <si>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</si>
  <si>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</si>
  <si>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</si>
  <si>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</si>
  <si>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</si>
  <si>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</si>
  <si>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</si>
  <si>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</si>
  <si>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</si>
  <si>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</si>
  <si>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</si>
  <si>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</si>
  <si>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</si>
  <si>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</si>
  <si>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</si>
  <si>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</si>
  <si>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</si>
  <si>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</si>
  <si>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</si>
  <si>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</si>
  <si>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</si>
  <si>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</si>
  <si>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</si>
  <si>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</si>
  <si>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</si>
  <si>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</si>
  <si>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</si>
  <si>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</si>
  <si>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</si>
  <si>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</si>
  <si>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</si>
  <si>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</si>
  <si>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</si>
  <si>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</si>
  <si>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</si>
  <si>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</si>
  <si>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</si>
  <si>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</si>
  <si>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</si>
  <si>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</si>
  <si>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</si>
  <si>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</si>
  <si>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</si>
  <si>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</si>
  <si>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</si>
  <si>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</si>
  <si>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</si>
  <si>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</si>
  <si>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</si>
  <si>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</si>
  <si>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</si>
  <si>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</si>
  <si>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</si>
  <si>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</si>
  <si>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</si>
  <si>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</si>
  <si>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</si>
  <si>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</si>
  <si>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</si>
  <si>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</si>
  <si>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</si>
  <si>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</si>
  <si>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</si>
  <si>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</si>
  <si>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</si>
  <si>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</si>
  <si>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</si>
  <si>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</si>
  <si>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</si>
  <si>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</si>
  <si>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</si>
  <si>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</si>
  <si>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</si>
  <si>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</si>
  <si>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</si>
  <si>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</si>
  <si>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</si>
  <si>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</si>
  <si>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</si>
  <si>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</si>
  <si>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</si>
  <si>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</si>
  <si>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</si>
  <si>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</si>
  <si>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</si>
  <si>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</si>
  <si>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</si>
  <si>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</si>
  <si>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</si>
  <si>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</si>
  <si>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</si>
  <si>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</si>
  <si>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</si>
  <si>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</si>
  <si>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</si>
  <si>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</si>
  <si>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</si>
  <si>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</si>
  <si>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</si>
  <si>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</si>
  <si>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</si>
  <si>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</si>
  <si>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</si>
  <si>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</si>
  <si>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</si>
  <si>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</si>
  <si>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</si>
  <si>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</si>
  <si>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</si>
  <si>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</si>
  <si>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</si>
  <si>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</si>
  <si>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</si>
  <si>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</si>
  <si>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</si>
  <si>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</si>
  <si>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</si>
  <si>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</si>
  <si>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</si>
  <si>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</si>
  <si>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</si>
  <si>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</si>
  <si>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</si>
  <si>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</si>
  <si>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</si>
  <si>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</si>
  <si>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</si>
  <si>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</si>
  <si>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</si>
  <si>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</si>
  <si>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</si>
  <si>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</si>
  <si>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</si>
  <si>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</si>
  <si>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</si>
  <si>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</si>
  <si>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</si>
  <si>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</si>
  <si>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</si>
  <si>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</si>
  <si>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</si>
  <si>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</si>
  <si>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</si>
  <si>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</si>
  <si>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</si>
  <si>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</si>
  <si>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</si>
  <si>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</si>
  <si>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</si>
  <si>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</si>
  <si>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</si>
  <si>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</si>
  <si>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</si>
  <si>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</si>
  <si>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</si>
  <si>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</si>
  <si>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</si>
  <si>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</si>
  <si>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</si>
  <si>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</si>
  <si>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</si>
  <si>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</si>
  <si>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</si>
  <si>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</si>
  <si>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</si>
  <si>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</si>
  <si>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</si>
  <si>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</si>
  <si>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</si>
  <si>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</si>
  <si>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</si>
  <si>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</si>
  <si>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</si>
  <si>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</si>
  <si>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</si>
  <si>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</si>
  <si>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</si>
  <si>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</si>
  <si>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</si>
  <si>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</si>
  <si>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</si>
  <si>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</si>
  <si>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</si>
  <si>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</si>
  <si>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</si>
  <si>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</si>
  <si>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</si>
  <si>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</si>
  <si>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</si>
  <si>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</si>
  <si>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</si>
  <si>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</si>
  <si>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</si>
  <si>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</si>
  <si>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</si>
  <si>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</si>
  <si>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</si>
  <si>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</si>
  <si>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</si>
  <si>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</si>
  <si>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</si>
  <si>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</si>
  <si>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</si>
  <si>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</si>
  <si>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</si>
  <si>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</si>
  <si>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</si>
  <si>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</si>
  <si>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</si>
  <si>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</si>
  <si>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</si>
  <si>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</si>
  <si>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</si>
  <si>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</si>
  <si>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</si>
  <si>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</si>
  <si>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</si>
  <si>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</si>
  <si>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</si>
  <si>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</si>
  <si>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</si>
  <si>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</si>
  <si>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</si>
  <si>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</si>
  <si>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</si>
  <si>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</si>
  <si>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</si>
  <si>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</si>
  <si>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</si>
  <si>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</si>
  <si>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</si>
  <si>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</si>
  <si>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</si>
  <si>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</si>
  <si>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</si>
  <si>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</si>
  <si>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</si>
  <si>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</si>
  <si>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</si>
  <si>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</si>
  <si>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</si>
  <si>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</si>
  <si>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</si>
  <si>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</si>
  <si>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</si>
  <si>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</si>
  <si>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</si>
  <si>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</si>
  <si>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</si>
  <si>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</si>
  <si>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</si>
  <si>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</si>
  <si>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</si>
  <si>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</si>
  <si>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</si>
  <si>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</si>
  <si>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</si>
  <si>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</si>
  <si>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</si>
  <si>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</si>
  <si>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</si>
  <si>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</si>
  <si>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</si>
  <si>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</si>
  <si>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</si>
  <si>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</si>
  <si>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</si>
  <si>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</si>
  <si>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</si>
  <si>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</si>
  <si>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</si>
  <si>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</si>
  <si>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</si>
  <si>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</si>
  <si>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</si>
  <si>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</si>
  <si>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</si>
  <si>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</si>
  <si>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</si>
  <si>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</si>
  <si>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</si>
  <si>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</si>
  <si>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</si>
  <si>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</si>
  <si>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</si>
  <si>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</si>
  <si>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</si>
  <si>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</si>
  <si>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</si>
  <si>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</si>
  <si>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</si>
  <si>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</si>
  <si>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</si>
  <si>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</si>
  <si>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</si>
  <si>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</si>
  <si>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</si>
  <si>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</si>
  <si>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</si>
  <si>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</si>
  <si>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</si>
  <si>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</si>
  <si>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</si>
  <si>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</si>
  <si>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</si>
  <si>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</si>
  <si>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</si>
  <si>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</si>
  <si>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</si>
  <si>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</si>
  <si>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</si>
  <si>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</si>
  <si>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</si>
  <si>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</si>
  <si>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</si>
  <si>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</si>
  <si>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</si>
  <si>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</si>
  <si>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</si>
  <si>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</si>
  <si>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</si>
  <si>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</si>
  <si>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</si>
  <si>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</si>
  <si>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</si>
  <si>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</si>
  <si>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</si>
  <si>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</si>
  <si>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</si>
  <si>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</si>
  <si>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</si>
  <si>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</si>
  <si>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</si>
  <si>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</si>
  <si>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</si>
  <si>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</si>
  <si>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</si>
  <si>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</si>
  <si>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</si>
  <si>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</si>
  <si>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</si>
  <si>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</si>
  <si>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</si>
  <si>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</si>
  <si>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</si>
  <si>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</si>
  <si>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</si>
  <si>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</si>
  <si>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</si>
  <si>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</si>
  <si>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</si>
  <si>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</si>
  <si>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</si>
  <si>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</si>
  <si>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</si>
  <si>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</si>
  <si>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</si>
  <si>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</si>
  <si>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</si>
  <si>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</si>
  <si>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</si>
  <si>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</si>
  <si>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</si>
  <si>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</si>
  <si>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</si>
  <si>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</si>
  <si>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</si>
  <si>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</si>
  <si>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</si>
  <si>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</si>
  <si>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</si>
  <si>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</si>
  <si>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</si>
  <si>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</si>
  <si>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</si>
  <si>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</si>
  <si>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</si>
  <si>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</si>
  <si>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</si>
  <si>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</si>
  <si>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</si>
  <si>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</si>
  <si>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</si>
  <si>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</si>
  <si>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</si>
  <si>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</si>
  <si>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</si>
  <si>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</si>
  <si>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</si>
  <si>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</si>
  <si>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</si>
  <si>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</si>
  <si>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</si>
  <si>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</si>
  <si>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</si>
  <si>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</si>
  <si>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</si>
  <si>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</si>
  <si>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</si>
  <si>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</si>
  <si>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</si>
  <si>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</si>
  <si>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</si>
  <si>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</si>
  <si>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</si>
  <si>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</si>
  <si>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</si>
  <si>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</si>
  <si>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</si>
  <si>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</si>
  <si>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</si>
  <si>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</si>
  <si>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</si>
  <si>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</si>
  <si>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</si>
  <si>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</si>
  <si>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</si>
  <si>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</si>
  <si>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</si>
  <si>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</si>
  <si>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</si>
  <si>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</si>
  <si>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</si>
  <si>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</si>
  <si>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</si>
  <si>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</si>
  <si>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</si>
  <si>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</si>
  <si>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</si>
  <si>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</si>
  <si>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</si>
  <si>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</si>
  <si>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</si>
  <si>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</si>
  <si>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</si>
  <si>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</si>
  <si>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</si>
  <si>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</si>
  <si>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</si>
  <si>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</si>
  <si>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</si>
  <si>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</si>
  <si>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</si>
  <si>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</si>
  <si>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</si>
  <si>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</si>
  <si>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</si>
  <si>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</si>
  <si>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</si>
  <si>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</si>
  <si>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</si>
  <si>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</si>
  <si>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</si>
  <si>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</si>
  <si>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</si>
  <si>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</si>
  <si>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</si>
  <si>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</si>
  <si>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</si>
  <si>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</si>
  <si>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</si>
  <si>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</si>
  <si>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</si>
  <si>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</si>
  <si>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</si>
  <si>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</si>
  <si>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</si>
  <si>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</si>
  <si>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</si>
  <si>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</si>
  <si>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</si>
  <si>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</si>
  <si>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</si>
  <si>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</si>
  <si>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</si>
  <si>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</si>
  <si>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</si>
  <si>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</si>
  <si>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</si>
  <si>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</si>
  <si>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</si>
  <si>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</si>
  <si>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</si>
  <si>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</si>
  <si>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</si>
  <si>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</si>
  <si>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</si>
  <si>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</si>
  <si>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</si>
  <si>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</si>
  <si>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</si>
  <si>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</si>
  <si>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</si>
  <si>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</si>
  <si>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</si>
  <si>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</si>
  <si>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</si>
  <si>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</si>
  <si>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</si>
  <si>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</si>
  <si>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</si>
  <si>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</si>
  <si>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</si>
  <si>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</si>
  <si>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</si>
  <si>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</si>
  <si>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</si>
  <si>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</si>
  <si>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</si>
  <si>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</si>
  <si>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</si>
  <si>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</si>
  <si>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</si>
  <si>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</si>
  <si>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</si>
  <si>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</si>
  <si>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</si>
  <si>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</si>
  <si>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</si>
  <si>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</si>
  <si>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</si>
  <si>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</si>
  <si>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</si>
  <si>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</si>
  <si>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</si>
  <si>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</si>
  <si>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</si>
  <si>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</si>
  <si>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</si>
  <si>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</si>
  <si>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</si>
  <si>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</si>
  <si>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</si>
  <si>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</si>
  <si>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</si>
  <si>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</si>
  <si>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</si>
  <si>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</si>
  <si>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</si>
  <si>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</si>
  <si>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</si>
  <si>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</si>
  <si>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</si>
  <si>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</si>
  <si>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</si>
  <si>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</si>
  <si>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</si>
  <si>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</si>
  <si>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</si>
  <si>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</si>
  <si>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</si>
  <si>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</si>
  <si>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</si>
  <si>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</si>
  <si>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</si>
  <si>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</si>
  <si>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</si>
  <si>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</si>
  <si>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</si>
  <si>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</si>
  <si>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</si>
  <si>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</si>
  <si>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</si>
  <si>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</si>
  <si>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</si>
  <si>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</si>
  <si>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</si>
  <si>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</si>
  <si>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</si>
  <si>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</si>
  <si>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</si>
  <si>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</si>
  <si>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</si>
  <si>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</si>
  <si>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</si>
  <si>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</si>
  <si>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</si>
  <si>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</si>
  <si>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</si>
  <si>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</si>
  <si>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</si>
  <si>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</si>
  <si>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</si>
  <si>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</si>
  <si>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</si>
  <si>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</si>
  <si>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</si>
  <si>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</si>
  <si>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</si>
  <si>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</si>
  <si>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</si>
  <si>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</si>
  <si>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</si>
  <si>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</si>
  <si>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</si>
  <si>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</si>
  <si>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</si>
  <si>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</si>
  <si>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</si>
  <si>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</si>
  <si>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</si>
  <si>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</si>
  <si>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</si>
  <si>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</si>
  <si>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</si>
  <si>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</si>
  <si>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</si>
  <si>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</si>
  <si>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</si>
  <si>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</si>
  <si>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</si>
  <si>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</si>
  <si>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</si>
  <si>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</si>
  <si>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</si>
  <si>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</si>
  <si>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</si>
  <si>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</si>
  <si>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</si>
  <si>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</si>
  <si>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</si>
  <si>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</si>
  <si>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</si>
  <si>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</si>
  <si>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</si>
  <si>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</si>
  <si>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</si>
  <si>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</si>
  <si>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</si>
  <si>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</si>
  <si>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</si>
  <si>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</si>
  <si>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</si>
  <si>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</si>
  <si>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</si>
  <si>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</si>
  <si>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</si>
  <si>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</si>
  <si>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</si>
  <si>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</si>
  <si>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</si>
  <si>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</si>
  <si>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</si>
  <si>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</si>
  <si>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</si>
  <si>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</si>
  <si>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</si>
  <si>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</si>
  <si>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</si>
  <si>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</si>
  <si>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</si>
  <si>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</si>
  <si>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</si>
  <si>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</si>
  <si>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</si>
  <si>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</si>
  <si>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</si>
  <si>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</si>
  <si>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</si>
  <si>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</si>
  <si>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</si>
  <si>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</si>
  <si>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</si>
  <si>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</si>
  <si>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</si>
  <si>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</si>
  <si>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</si>
  <si>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</si>
  <si>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</si>
  <si>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</si>
  <si>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</si>
  <si>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</si>
  <si>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</si>
  <si>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</si>
  <si>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</si>
  <si>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</si>
  <si>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</si>
  <si>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</si>
  <si>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</si>
  <si>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</si>
  <si>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</si>
  <si>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</si>
  <si>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</si>
  <si>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</si>
  <si>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</si>
  <si>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</si>
  <si>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</si>
  <si>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</si>
  <si>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</si>
  <si>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</si>
  <si>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</si>
  <si>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</si>
  <si>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</si>
  <si>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</si>
  <si>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</si>
  <si>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</si>
  <si>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</si>
  <si>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</si>
  <si>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</si>
  <si>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</si>
  <si>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</si>
  <si>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</si>
  <si>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</si>
  <si>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</si>
  <si>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</si>
  <si>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</si>
  <si>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</si>
  <si>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</si>
  <si>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</si>
  <si>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</si>
  <si>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</si>
  <si>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</si>
  <si>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</si>
  <si>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</si>
  <si>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</si>
  <si>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</si>
  <si>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</si>
  <si>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</si>
  <si>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</si>
  <si>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</si>
  <si>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</si>
  <si>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</si>
  <si>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</si>
  <si>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</si>
  <si>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</si>
  <si>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</si>
  <si>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</si>
  <si>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</si>
  <si>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</si>
  <si>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</si>
  <si>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</si>
  <si>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</si>
  <si>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</si>
  <si>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</si>
  <si>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</si>
  <si>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</si>
  <si>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</si>
  <si>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</si>
  <si>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</si>
  <si>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</si>
  <si>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</si>
  <si>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</si>
  <si>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</si>
  <si>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</si>
  <si>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</si>
  <si>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</si>
  <si>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</si>
  <si>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</si>
  <si>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</si>
  <si>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</si>
  <si>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</si>
  <si>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</si>
  <si>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</si>
  <si>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</si>
  <si>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</si>
  <si>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</si>
  <si>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</si>
  <si>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</si>
  <si>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</si>
  <si>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</si>
  <si>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</si>
  <si>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</si>
  <si>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</si>
  <si>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</si>
  <si>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</si>
  <si>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</si>
  <si>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</si>
  <si>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</si>
  <si>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</si>
  <si>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</si>
  <si>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</si>
  <si>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</si>
  <si>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</si>
  <si>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</si>
  <si>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</si>
  <si>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</si>
  <si>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</si>
  <si>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</si>
  <si>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</si>
  <si>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</si>
  <si>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</si>
  <si>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</si>
  <si>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</si>
  <si>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</si>
  <si>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</si>
  <si>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</si>
  <si>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</si>
  <si>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</si>
  <si>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</si>
  <si>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</si>
  <si>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</si>
  <si>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</si>
  <si>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</si>
  <si>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</si>
  <si>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</si>
  <si>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</si>
  <si>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</si>
  <si>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</si>
  <si>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</si>
  <si>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</si>
  <si>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</si>
  <si>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</si>
  <si>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</si>
  <si>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</si>
  <si>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</si>
  <si>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</si>
  <si>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</si>
  <si>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</si>
  <si>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</si>
  <si>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</si>
  <si>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</si>
  <si>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</si>
  <si>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</si>
  <si>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</si>
  <si>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</si>
  <si>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</si>
  <si>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</si>
  <si>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</si>
  <si>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</si>
  <si>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</si>
  <si>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</si>
  <si>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</si>
  <si>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</si>
  <si>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</si>
  <si>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</si>
  <si>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</si>
  <si>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</si>
  <si>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</si>
  <si>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</si>
  <si>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</si>
  <si>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</si>
  <si>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</si>
  <si>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</si>
  <si>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</si>
  <si>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</si>
  <si>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</si>
  <si>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</si>
  <si>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</si>
  <si>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</si>
  <si>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</si>
  <si>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</si>
  <si>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</si>
  <si>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</si>
  <si>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</si>
  <si>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</si>
  <si>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</si>
  <si>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</si>
  <si>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</si>
  <si>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</si>
  <si>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</si>
  <si>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</si>
  <si>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</si>
  <si>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</si>
  <si>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</si>
  <si>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</si>
  <si>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</si>
  <si>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</si>
  <si>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</si>
  <si>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</si>
  <si>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</si>
  <si>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</si>
  <si>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</si>
  <si>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</si>
  <si>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</si>
  <si>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</si>
  <si>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</si>
  <si>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</si>
  <si>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</si>
  <si>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</si>
  <si>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</si>
  <si>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</si>
  <si>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</si>
  <si>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</si>
  <si>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</si>
  <si>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</si>
  <si>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</si>
  <si>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</si>
  <si>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</si>
  <si>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</si>
  <si>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</si>
  <si>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</si>
  <si>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</si>
  <si>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</si>
  <si>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</si>
  <si>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</si>
  <si>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</si>
  <si>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</si>
  <si>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</si>
  <si>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</si>
  <si>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</si>
  <si>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</si>
  <si>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</si>
  <si>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</si>
  <si>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</si>
  <si>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</si>
  <si>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</si>
  <si>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</si>
  <si>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</si>
  <si>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</si>
  <si>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</si>
  <si>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</si>
  <si>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</si>
  <si>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</si>
  <si>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</si>
  <si>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</si>
  <si>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</si>
  <si>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</si>
  <si>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</si>
  <si>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</si>
  <si>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</si>
  <si>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</si>
  <si>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</si>
  <si>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</si>
  <si>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</si>
  <si>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</si>
  <si>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</si>
  <si>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</si>
  <si>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</si>
  <si>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</si>
  <si>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</si>
  <si>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</si>
  <si>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</si>
  <si>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</si>
  <si>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</si>
  <si>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</si>
  <si>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</si>
  <si>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</si>
  <si>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</si>
  <si>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</si>
  <si>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</si>
  <si>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</si>
  <si>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</si>
  <si>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</si>
  <si>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</si>
  <si>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</si>
  <si>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</si>
  <si>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</si>
  <si>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</si>
  <si>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</si>
  <si>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</si>
  <si>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</si>
  <si>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</si>
  <si>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</si>
  <si>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</si>
  <si>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</si>
  <si>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</si>
  <si>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</si>
  <si>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</si>
  <si>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</si>
  <si>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</si>
  <si>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</si>
  <si>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</si>
  <si>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</si>
  <si>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</si>
  <si>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</si>
  <si>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</si>
  <si>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</si>
  <si>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</si>
  <si>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</si>
  <si>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</si>
  <si>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</si>
  <si>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</si>
  <si>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</si>
  <si>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</si>
  <si>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</si>
  <si>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</si>
  <si>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</si>
  <si>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</si>
  <si>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</si>
  <si>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</si>
  <si>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</si>
  <si>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</si>
  <si>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</si>
  <si>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</si>
  <si>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</si>
  <si>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</si>
  <si>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</si>
  <si>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</si>
  <si>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</si>
  <si>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</si>
  <si>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</si>
  <si>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</si>
  <si>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</si>
  <si>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</si>
  <si>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</si>
  <si>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</si>
  <si>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</si>
  <si>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</si>
  <si>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</si>
  <si>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</si>
  <si>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</si>
  <si>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</si>
  <si>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</si>
  <si>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</si>
  <si>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</si>
  <si>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</si>
  <si>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</si>
  <si>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</si>
  <si>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</si>
  <si>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</si>
  <si>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</si>
  <si>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</si>
  <si>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</si>
  <si>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</si>
  <si>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</si>
  <si>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</si>
  <si>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</si>
  <si>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</si>
  <si>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</si>
  <si>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</si>
  <si>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</si>
  <si>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</si>
  <si>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</si>
  <si>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</si>
  <si>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</si>
  <si>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</si>
  <si>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</si>
  <si>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</si>
  <si>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</si>
  <si>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</si>
  <si>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</si>
  <si>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</si>
  <si>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</si>
  <si>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</si>
  <si>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</si>
  <si>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</si>
  <si>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</si>
  <si>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</si>
  <si>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</si>
  <si>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</si>
  <si>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</si>
  <si>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</si>
  <si>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</si>
  <si>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</si>
  <si>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</si>
  <si>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</si>
  <si>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</si>
  <si>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</si>
  <si>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</si>
  <si>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</si>
  <si>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</si>
  <si>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</si>
  <si>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</si>
  <si>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</si>
  <si>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</si>
  <si>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</si>
  <si>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</si>
  <si>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</si>
  <si>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</si>
  <si>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</si>
  <si>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</si>
  <si>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</si>
  <si>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</si>
  <si>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</si>
  <si>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</si>
  <si>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</si>
  <si>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</si>
  <si>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</si>
  <si>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</si>
  <si>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</si>
  <si>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</si>
  <si>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</si>
  <si>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</si>
  <si>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</si>
  <si>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</si>
  <si>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</si>
  <si>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</si>
  <si>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</si>
  <si>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</si>
  <si>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</si>
  <si>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</si>
  <si>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</si>
  <si>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</si>
  <si>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</si>
  <si>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</si>
  <si>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</si>
  <si>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</si>
  <si>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</si>
  <si>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</si>
  <si>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</si>
  <si>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</si>
  <si>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</si>
  <si>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</si>
  <si>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</si>
  <si>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</si>
  <si>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</si>
  <si>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</si>
  <si>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</si>
  <si>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</si>
  <si>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</si>
  <si>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</si>
  <si>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</si>
  <si>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</si>
  <si>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</si>
  <si>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</si>
  <si>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</si>
  <si>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</si>
  <si>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</si>
  <si>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</si>
  <si>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</si>
  <si>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</si>
  <si>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</si>
  <si>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</si>
  <si>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</si>
  <si>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</si>
  <si>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</si>
  <si>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</si>
  <si>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</si>
  <si>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</si>
  <si>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</si>
  <si>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</si>
  <si>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</si>
  <si>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</si>
  <si>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</si>
  <si>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</si>
  <si>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</si>
  <si>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</si>
  <si>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</si>
  <si>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</si>
  <si>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</si>
  <si>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</si>
  <si>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</si>
  <si>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</si>
  <si>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</si>
  <si>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</si>
  <si>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</si>
  <si>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</si>
  <si>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</si>
  <si>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</si>
  <si>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</si>
  <si>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</si>
  <si>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</si>
  <si>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</si>
  <si>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</si>
  <si>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</si>
  <si>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</si>
  <si>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</si>
  <si>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</si>
  <si>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</si>
  <si>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</si>
  <si>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</si>
  <si>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</si>
  <si>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</si>
  <si>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</si>
  <si>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</si>
  <si>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</si>
  <si>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</si>
  <si>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</si>
  <si>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</si>
  <si>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</si>
  <si>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</si>
  <si>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</si>
  <si>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</si>
  <si>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</si>
  <si>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</si>
  <si>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</si>
  <si>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</si>
  <si>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</si>
  <si>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</si>
  <si>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</si>
  <si>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</si>
  <si>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</si>
  <si>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</si>
  <si>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</si>
  <si>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</si>
  <si>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</si>
  <si>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</si>
  <si>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</si>
  <si>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</si>
  <si>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</si>
  <si>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</si>
  <si>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</si>
  <si>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</si>
  <si>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</si>
  <si>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</si>
  <si>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</si>
  <si>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</si>
  <si>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</si>
  <si>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</si>
  <si>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</si>
  <si>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</si>
  <si>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</si>
  <si>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</si>
  <si>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</si>
  <si>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</si>
  <si>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</si>
  <si>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</si>
  <si>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</si>
  <si>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</si>
  <si>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</si>
  <si>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</si>
  <si>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</si>
  <si>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</si>
  <si>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</si>
  <si>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</si>
  <si>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</si>
  <si>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</si>
  <si>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</si>
  <si>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</si>
  <si>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</si>
  <si>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</si>
  <si>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</si>
  <si>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</si>
  <si>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</si>
  <si>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</si>
  <si>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</si>
  <si>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</si>
  <si>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</si>
  <si>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</si>
  <si>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</si>
  <si>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</si>
  <si>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</si>
  <si>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</si>
  <si>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</si>
  <si>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</si>
  <si>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</si>
  <si>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</si>
  <si>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</si>
  <si>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</si>
  <si>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</si>
  <si>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</si>
  <si>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</si>
  <si>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</si>
  <si>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</si>
  <si>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</si>
  <si>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</si>
  <si>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</si>
  <si>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</si>
  <si>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</si>
  <si>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</si>
  <si>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</si>
  <si>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</si>
  <si>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</si>
  <si>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</si>
  <si>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</si>
  <si>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</si>
  <si>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</si>
  <si>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</si>
  <si>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</si>
  <si>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</si>
  <si>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</si>
  <si>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</si>
  <si>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</si>
  <si>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</si>
  <si>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</si>
  <si>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</si>
  <si>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</si>
  <si>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</si>
  <si>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</si>
  <si>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</si>
  <si>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</si>
  <si>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</si>
  <si>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</si>
  <si>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</si>
  <si>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</si>
  <si>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</si>
  <si>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</si>
  <si>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</si>
  <si>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</si>
  <si>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</si>
  <si>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</si>
  <si>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</si>
  <si>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</si>
  <si>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</si>
  <si>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</si>
  <si>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</si>
  <si>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</si>
  <si>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</si>
  <si>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</si>
  <si>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</si>
  <si>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</si>
  <si>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</si>
  <si>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</si>
  <si>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</si>
  <si>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</si>
  <si>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</si>
  <si>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</si>
  <si>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</si>
  <si>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</si>
  <si>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</si>
  <si>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</si>
  <si>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</si>
  <si>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</si>
  <si>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</si>
  <si>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</si>
  <si>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</si>
  <si>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</si>
  <si>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</si>
  <si>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</si>
  <si>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</si>
  <si>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</si>
  <si>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</si>
  <si>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</si>
  <si>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</si>
  <si>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</si>
  <si>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</si>
  <si>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</si>
  <si>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</si>
  <si>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</si>
  <si>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</si>
  <si>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</si>
  <si>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</si>
  <si>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</si>
  <si>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</si>
  <si>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</si>
  <si>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</si>
  <si>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</si>
  <si>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</si>
  <si>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</si>
  <si>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</si>
  <si>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</si>
  <si>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</si>
  <si>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</si>
  <si>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</si>
  <si>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</si>
  <si>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</si>
  <si>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</si>
  <si>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</si>
  <si>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</si>
  <si>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</si>
  <si>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</si>
  <si>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</si>
  <si>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</si>
  <si>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</si>
  <si>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</si>
  <si>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</si>
  <si>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</si>
  <si>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</si>
  <si>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</si>
  <si>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</si>
  <si>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</si>
  <si>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</si>
  <si>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</si>
  <si>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</si>
  <si>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</si>
  <si>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</si>
  <si>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</si>
  <si>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</si>
  <si>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</si>
  <si>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</si>
  <si>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</si>
  <si>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</si>
  <si>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</si>
  <si>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</si>
  <si>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</si>
  <si>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</si>
  <si>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</si>
  <si>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</si>
  <si>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</si>
  <si>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</si>
  <si>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</si>
  <si>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</si>
  <si>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</si>
  <si>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</si>
  <si>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</si>
  <si>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</si>
  <si>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</si>
  <si>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</si>
  <si>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</si>
  <si>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</si>
  <si>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</si>
  <si>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</si>
  <si>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</si>
  <si>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</si>
  <si>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</si>
  <si>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</si>
  <si>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</si>
  <si>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</si>
  <si>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</si>
  <si>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</si>
  <si>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</si>
  <si>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</si>
  <si>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</si>
  <si>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</si>
  <si>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</si>
  <si>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</si>
  <si>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</si>
  <si>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</si>
  <si>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</si>
  <si>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</si>
  <si>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</si>
  <si>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</si>
  <si>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</si>
  <si>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</si>
  <si>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</si>
  <si>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</si>
  <si>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</si>
  <si>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</si>
  <si>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</si>
  <si>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</si>
  <si>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</si>
  <si>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</si>
  <si>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</si>
  <si>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</si>
  <si>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</si>
  <si>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</si>
  <si>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</si>
  <si>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</si>
  <si>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</si>
  <si>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</si>
  <si>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</si>
  <si>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</si>
  <si>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</si>
  <si>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</si>
  <si>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</si>
  <si>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</si>
  <si>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</si>
  <si>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</si>
  <si>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</si>
  <si>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</si>
  <si>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</si>
  <si>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</si>
  <si>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</si>
  <si>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</si>
  <si>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</si>
  <si>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</si>
  <si>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</si>
  <si>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</si>
  <si>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</si>
  <si>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</si>
  <si>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</si>
  <si>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</si>
  <si>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</si>
  <si>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</si>
  <si>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</si>
  <si>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</si>
  <si>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</si>
  <si>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</si>
  <si>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</si>
  <si>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</si>
  <si>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</si>
  <si>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</si>
  <si>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</si>
  <si>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</si>
  <si>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</si>
  <si>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</si>
  <si>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</si>
  <si>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</si>
  <si>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</si>
  <si>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</si>
  <si>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</si>
  <si>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</si>
  <si>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</si>
  <si>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</si>
  <si>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</si>
  <si>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</si>
  <si>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</si>
  <si>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</si>
  <si>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</si>
  <si>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</si>
  <si>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</si>
  <si>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</si>
  <si>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</si>
  <si>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</si>
  <si>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</si>
  <si>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</si>
  <si>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</si>
  <si>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</si>
  <si>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</si>
  <si>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</si>
  <si>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</si>
  <si>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</si>
  <si>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</si>
  <si>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</si>
  <si>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</si>
  <si>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</si>
  <si>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</si>
  <si>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</si>
  <si>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</si>
  <si>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</si>
  <si>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</si>
  <si>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</si>
  <si>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</si>
  <si>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</si>
  <si>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</si>
  <si>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</si>
  <si>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</si>
  <si>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</si>
  <si>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</si>
  <si>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</si>
  <si>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</si>
  <si>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</si>
  <si>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</si>
  <si>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</si>
  <si>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</si>
  <si>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</si>
  <si>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</si>
  <si>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</si>
  <si>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</si>
  <si>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</si>
  <si>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</si>
  <si>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</si>
  <si>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</si>
  <si>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</si>
  <si>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</si>
  <si>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</si>
  <si>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</si>
  <si>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</si>
  <si>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</si>
  <si>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</si>
  <si>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</si>
  <si>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</si>
  <si>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</si>
  <si>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</si>
  <si>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</si>
  <si>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</si>
  <si>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</si>
  <si>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</si>
  <si>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</si>
  <si>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</si>
  <si>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</si>
  <si>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</si>
  <si>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</si>
  <si>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</si>
  <si>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</si>
  <si>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</si>
  <si>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</si>
  <si>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</si>
  <si>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</si>
  <si>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</si>
  <si>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</si>
  <si>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</si>
  <si>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</si>
  <si>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</si>
  <si>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</si>
  <si>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</si>
  <si>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</si>
  <si>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</si>
  <si>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</si>
  <si>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</si>
  <si>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</si>
  <si>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</si>
  <si>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</si>
  <si>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</si>
  <si>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</si>
  <si>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</si>
  <si>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</si>
  <si>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</si>
  <si>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</si>
  <si>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</si>
  <si>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</si>
  <si>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</si>
  <si>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</si>
  <si>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</si>
  <si>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</si>
  <si>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</si>
  <si>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</si>
  <si>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</si>
  <si>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</si>
  <si>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</si>
  <si>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</si>
  <si>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</si>
  <si>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</si>
  <si>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</si>
  <si>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</si>
  <si>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</si>
  <si>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</si>
  <si>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</si>
  <si>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</si>
  <si>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</si>
  <si>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</si>
  <si>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</si>
  <si>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</si>
  <si>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</si>
  <si>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</si>
  <si>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</si>
  <si>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</si>
  <si>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</si>
  <si>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</si>
  <si>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</si>
  <si>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</si>
  <si>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</si>
  <si>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</si>
  <si>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</si>
  <si>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</si>
  <si>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</si>
  <si>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</si>
  <si>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</si>
  <si>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</si>
  <si>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</si>
  <si>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</si>
  <si>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</si>
  <si>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</si>
  <si>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</si>
  <si>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</si>
  <si>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</si>
  <si>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</si>
  <si>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</si>
  <si>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</si>
  <si>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</si>
  <si>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</si>
  <si>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</si>
  <si>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</si>
  <si>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</si>
  <si>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</si>
  <si>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</si>
  <si>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</si>
  <si>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</si>
  <si>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</si>
  <si>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</si>
  <si>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</si>
  <si>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</si>
  <si>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</si>
  <si>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</si>
  <si>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</si>
  <si>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</si>
  <si>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</si>
  <si>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</si>
  <si>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</si>
  <si>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</si>
  <si>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</si>
  <si>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</si>
  <si>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</si>
  <si>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</si>
  <si>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</si>
  <si>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</si>
  <si>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</si>
  <si>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</si>
  <si>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</si>
  <si>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</si>
  <si>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</si>
  <si>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</si>
  <si>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</si>
  <si>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</si>
  <si>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</si>
  <si>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</si>
  <si>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</si>
  <si>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</si>
  <si>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</si>
  <si>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</si>
  <si>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</si>
  <si>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</si>
  <si>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</si>
  <si>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</si>
  <si>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</si>
  <si>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</si>
  <si>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</si>
  <si>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</si>
  <si>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</si>
  <si>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</si>
  <si>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</si>
  <si>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</si>
  <si>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</si>
  <si>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</si>
  <si>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</si>
  <si>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</si>
  <si>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</si>
  <si>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</si>
  <si>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</si>
  <si>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</si>
  <si>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</si>
  <si>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</si>
  <si>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</si>
  <si>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</si>
  <si>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</si>
  <si>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</si>
  <si>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</si>
  <si>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</si>
  <si>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</si>
  <si>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</si>
  <si>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</si>
  <si>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</si>
  <si>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</si>
  <si>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</si>
  <si>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</si>
  <si>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</si>
  <si>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</si>
  <si>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</si>
  <si>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</si>
  <si>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</si>
  <si>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</si>
  <si>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</si>
  <si>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</si>
  <si>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</si>
  <si>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</si>
  <si>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</si>
  <si>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</si>
  <si>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</si>
  <si>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</si>
  <si>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</si>
  <si>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</si>
  <si>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</si>
  <si>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</si>
  <si>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</si>
  <si>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</si>
  <si>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</si>
  <si>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</si>
  <si>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</si>
  <si>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</si>
  <si>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</si>
  <si>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</si>
  <si>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</si>
  <si>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</si>
  <si>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</si>
  <si>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</si>
  <si>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</si>
  <si>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</si>
  <si>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</si>
  <si>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</si>
  <si>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</si>
  <si>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</si>
  <si>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</si>
  <si>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</si>
  <si>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</si>
  <si>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</si>
  <si>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</si>
  <si>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</si>
  <si>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</si>
  <si>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</si>
  <si>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</si>
  <si>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</si>
  <si>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</si>
  <si>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</si>
  <si>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</si>
  <si>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</si>
  <si>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</si>
  <si>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</si>
  <si>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</si>
  <si>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</si>
  <si>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</si>
  <si>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</si>
  <si>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</si>
  <si>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</si>
  <si>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</si>
  <si>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</si>
  <si>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</si>
  <si>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</si>
  <si>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</si>
  <si>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</si>
  <si>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</si>
  <si>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</si>
  <si>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</si>
  <si>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</si>
  <si>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</si>
  <si>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</si>
  <si>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</si>
  <si>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</si>
  <si>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</si>
  <si>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</si>
  <si>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</si>
  <si>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</si>
  <si>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</si>
  <si>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</si>
  <si>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</si>
  <si>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</si>
  <si>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</si>
  <si>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</si>
  <si>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</si>
  <si>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</si>
  <si>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</si>
  <si>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</si>
  <si>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</si>
  <si>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</si>
  <si>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</si>
  <si>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</si>
  <si>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</si>
  <si>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</si>
  <si>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</si>
  <si>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</si>
  <si>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</si>
  <si>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</si>
  <si>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</si>
  <si>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</si>
  <si>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</si>
  <si>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</si>
  <si>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</si>
  <si>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</si>
  <si>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</si>
  <si>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</si>
  <si>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</si>
  <si>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</si>
  <si>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</si>
  <si>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</si>
  <si>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</si>
  <si>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</si>
  <si>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</si>
  <si>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</si>
  <si>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</si>
  <si>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</si>
  <si>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</si>
  <si>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</si>
  <si>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</si>
  <si>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</si>
  <si>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</si>
  <si>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</si>
  <si>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</si>
  <si>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</si>
  <si>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</si>
  <si>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</si>
  <si>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</si>
  <si>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</si>
  <si>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</si>
  <si>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</si>
  <si>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</si>
  <si>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</si>
  <si>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</si>
  <si>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</si>
  <si>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</si>
  <si>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</si>
  <si>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</si>
  <si>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</si>
  <si>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</si>
  <si>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</si>
  <si>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</si>
  <si>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</si>
  <si>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</si>
  <si>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</si>
  <si>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</si>
  <si>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</si>
  <si>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</si>
  <si>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</si>
  <si>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</si>
  <si>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</si>
  <si>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</si>
  <si>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</si>
  <si>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</si>
  <si>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</si>
  <si>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</si>
  <si>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</si>
  <si>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</si>
  <si>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</si>
  <si>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</si>
  <si>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</si>
  <si>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</si>
  <si>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</si>
  <si>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</si>
  <si>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</si>
  <si>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</si>
  <si>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</si>
  <si>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</si>
  <si>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</si>
  <si>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</si>
  <si>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</si>
  <si>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</si>
  <si>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</si>
  <si>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</si>
  <si>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</si>
  <si>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</si>
  <si>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</si>
  <si>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</si>
  <si>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</si>
  <si>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</si>
  <si>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</si>
  <si>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</si>
  <si>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</si>
  <si>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</si>
  <si>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</si>
  <si>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</si>
  <si>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</si>
  <si>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</si>
  <si>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</si>
  <si>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</si>
  <si>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</si>
  <si>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</si>
  <si>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</si>
  <si>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</si>
  <si>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</si>
  <si>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</si>
  <si>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</si>
  <si>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</si>
  <si>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</si>
  <si>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</si>
  <si>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</si>
  <si>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</si>
  <si>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</si>
  <si>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</si>
  <si>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</si>
  <si>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</si>
  <si>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</si>
  <si>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</si>
  <si>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</si>
  <si>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</si>
  <si>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</si>
  <si>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</si>
  <si>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</si>
  <si>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</si>
  <si>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</si>
  <si>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</si>
  <si>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</si>
  <si>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</si>
  <si>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</si>
  <si>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</si>
  <si>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</si>
  <si>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</si>
  <si>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</si>
  <si>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</si>
  <si>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</si>
  <si>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</si>
  <si>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</si>
  <si>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</si>
  <si>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</si>
  <si>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</si>
  <si>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</si>
  <si>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</si>
  <si>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</si>
  <si>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</si>
  <si>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</si>
  <si>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</si>
  <si>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</si>
  <si>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</si>
  <si>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</si>
  <si>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</si>
  <si>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</si>
  <si>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</si>
  <si>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</si>
  <si>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</si>
  <si>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</si>
  <si>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</si>
  <si>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</si>
  <si>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</si>
  <si>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</si>
  <si>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</si>
  <si>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</si>
  <si>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</si>
  <si>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</si>
  <si>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</si>
  <si>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</si>
  <si>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</si>
  <si>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</si>
  <si>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</si>
  <si>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</si>
  <si>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</si>
  <si>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</si>
  <si>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</si>
  <si>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</si>
  <si>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</si>
  <si>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</si>
  <si>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</si>
  <si>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</si>
  <si>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</si>
  <si>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</si>
  <si>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</si>
  <si>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</si>
  <si>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</si>
  <si>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</si>
  <si>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</si>
  <si>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</si>
  <si>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</si>
  <si>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</si>
  <si>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</si>
  <si>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</si>
  <si>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</si>
  <si>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</si>
  <si>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</si>
  <si>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</si>
  <si>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</si>
  <si>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</si>
  <si>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</si>
  <si>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</si>
  <si>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</si>
  <si>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</si>
  <si>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</si>
  <si>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</si>
  <si>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</si>
  <si>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</si>
  <si>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</si>
  <si>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</si>
  <si>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</si>
  <si>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</si>
  <si>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</si>
  <si>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</si>
  <si>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</si>
  <si>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</si>
  <si>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</si>
  <si>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</si>
  <si>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</si>
  <si>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</si>
  <si>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</si>
  <si>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</si>
  <si>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</si>
  <si>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</si>
  <si>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</si>
  <si>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</si>
  <si>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</si>
  <si>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</si>
  <si>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</si>
  <si>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</si>
  <si>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</si>
  <si>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</si>
  <si>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</si>
  <si>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</si>
  <si>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</si>
  <si>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</si>
  <si>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</si>
  <si>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</si>
  <si>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</si>
  <si>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</si>
  <si>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</si>
  <si>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</si>
  <si>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</si>
  <si>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</si>
  <si>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</si>
  <si>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</si>
  <si>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</si>
  <si>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</si>
  <si>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</si>
  <si>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</si>
  <si>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</si>
  <si>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</si>
  <si>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</si>
  <si>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</si>
  <si>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</si>
  <si>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</si>
  <si>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</si>
  <si>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</si>
  <si>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</si>
  <si>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</si>
  <si>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</si>
  <si>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</si>
  <si>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</si>
  <si>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</si>
  <si>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</si>
  <si>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</si>
  <si>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</si>
  <si>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</si>
  <si>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</si>
  <si>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</si>
  <si>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</si>
  <si>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</si>
  <si>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</si>
  <si>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</si>
  <si>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</si>
  <si>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</si>
  <si>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</si>
  <si>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</si>
  <si>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</si>
  <si>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</si>
  <si>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</si>
  <si>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</si>
  <si>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</si>
  <si>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</si>
  <si>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</si>
  <si>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</si>
  <si>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</si>
  <si>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</si>
  <si>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</si>
  <si>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</si>
  <si>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</si>
  <si>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</si>
  <si>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</si>
  <si>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</si>
  <si>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</si>
  <si>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</si>
  <si>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</si>
  <si>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</si>
  <si>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</si>
  <si>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</si>
  <si>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</si>
  <si>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</si>
  <si>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</si>
  <si>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</si>
  <si>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</si>
  <si>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</si>
  <si>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</si>
  <si>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</si>
  <si>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</si>
  <si>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</si>
  <si>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</si>
  <si>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</si>
  <si>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</si>
  <si>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</si>
  <si>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</si>
  <si>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</si>
  <si>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</si>
  <si>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</si>
  <si>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</si>
  <si>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</si>
  <si>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</si>
  <si>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</si>
  <si>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</si>
  <si>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</si>
  <si>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</si>
  <si>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</si>
  <si>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</si>
  <si>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</si>
  <si>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</si>
  <si>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</si>
  <si>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</si>
  <si>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</si>
  <si>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</si>
  <si>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</si>
  <si>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</si>
  <si>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</si>
  <si>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</si>
  <si>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</si>
  <si>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</si>
  <si>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</si>
  <si>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</si>
  <si>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</si>
  <si>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</si>
  <si>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</si>
  <si>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</si>
  <si>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</si>
  <si>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</si>
  <si>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</si>
  <si>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</si>
  <si>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</si>
  <si>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</si>
  <si>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</si>
  <si>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</si>
  <si>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</si>
  <si>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</si>
  <si>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</si>
  <si>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</si>
  <si>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</si>
  <si>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</si>
  <si>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</si>
  <si>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</si>
  <si>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</si>
  <si>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</si>
  <si>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</si>
  <si>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</si>
  <si>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</si>
  <si>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</si>
  <si>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</si>
  <si>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</si>
  <si>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</si>
  <si>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</si>
  <si>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</si>
  <si>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</si>
  <si>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</si>
  <si>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</si>
  <si>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</si>
  <si>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</si>
  <si>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</si>
  <si>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</si>
  <si>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</si>
  <si>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</si>
  <si>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</si>
  <si>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</si>
  <si>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</si>
  <si>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</si>
  <si>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</si>
  <si>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</si>
  <si>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</si>
  <si>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</si>
  <si>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</si>
  <si>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</si>
  <si>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</si>
  <si>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</si>
  <si>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</si>
  <si>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</si>
  <si>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</si>
  <si>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</si>
  <si>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</si>
  <si>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</si>
  <si>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</si>
  <si>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</si>
  <si>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</si>
  <si>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</si>
  <si>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</si>
  <si>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</si>
  <si>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</si>
  <si>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</si>
  <si>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</si>
  <si>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</si>
  <si>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</si>
  <si>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</si>
  <si>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</si>
  <si>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</si>
  <si>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</si>
  <si>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</si>
  <si>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</si>
  <si>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</si>
  <si>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</si>
  <si>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</si>
  <si>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</si>
  <si>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</si>
  <si>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</si>
  <si>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</si>
  <si>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</si>
  <si>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</si>
  <si>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</si>
  <si>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</si>
  <si>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</si>
  <si>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</si>
  <si>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</si>
  <si>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</si>
  <si>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</si>
  <si>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</si>
  <si>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</si>
  <si>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</si>
  <si>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</si>
  <si>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</si>
  <si>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</si>
  <si>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</si>
  <si>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</si>
  <si>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</si>
  <si>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</si>
  <si>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</si>
  <si>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</si>
  <si>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</si>
  <si>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</si>
  <si>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</si>
  <si>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</si>
  <si>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</si>
  <si>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</si>
  <si>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</si>
  <si>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</si>
  <si>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</si>
  <si>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</si>
  <si>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</si>
  <si>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</si>
  <si>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</si>
  <si>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</si>
  <si>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</si>
  <si>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</si>
  <si>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</si>
  <si>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</si>
  <si>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</si>
  <si>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</si>
  <si>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</si>
  <si>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</si>
  <si>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</si>
  <si>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</si>
  <si>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</si>
  <si>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</si>
  <si>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</si>
  <si>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</si>
  <si>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</si>
  <si>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</si>
  <si>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</si>
  <si>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</si>
  <si>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</si>
  <si>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</si>
  <si>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</si>
  <si>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</si>
  <si>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</si>
  <si>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</si>
  <si>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</si>
  <si>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</si>
  <si>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</si>
  <si>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</si>
  <si>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</si>
  <si>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</si>
  <si>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</si>
  <si>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</si>
  <si>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</si>
  <si>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</si>
  <si>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</si>
  <si>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</si>
  <si>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</si>
  <si>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</si>
  <si>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</si>
  <si>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</si>
  <si>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</si>
  <si>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</si>
  <si>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</si>
  <si>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</si>
  <si>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</si>
  <si>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</si>
  <si>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</si>
  <si>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</si>
  <si>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</si>
  <si>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</si>
  <si>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</si>
  <si>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</si>
  <si>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</si>
  <si>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</si>
  <si>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</si>
  <si>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</si>
  <si>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</si>
  <si>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</si>
  <si>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</si>
  <si>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</si>
  <si>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</si>
  <si>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</si>
  <si>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</si>
  <si>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</si>
  <si>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</si>
  <si>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</si>
  <si>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</si>
  <si>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</si>
  <si>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</si>
  <si>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</si>
  <si>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</si>
  <si>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</si>
  <si>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</si>
  <si>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</si>
  <si>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</si>
  <si>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</si>
  <si>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</si>
  <si>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</si>
  <si>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</si>
  <si>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</si>
  <si>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</si>
  <si>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</si>
  <si>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</si>
  <si>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</si>
  <si>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</si>
  <si>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</si>
  <si>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</si>
  <si>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</si>
  <si>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</si>
  <si>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</si>
  <si>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</si>
  <si>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</si>
  <si>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</si>
  <si>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</si>
  <si>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</si>
  <si>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</si>
  <si>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</si>
  <si>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</si>
  <si>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</si>
  <si>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</si>
  <si>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</si>
  <si>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</si>
  <si>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</si>
  <si>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</si>
  <si>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</si>
  <si>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</si>
  <si>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</si>
  <si>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</si>
  <si>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</si>
  <si>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</si>
  <si>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</si>
  <si>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</si>
  <si>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</si>
  <si>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</si>
  <si>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</si>
  <si>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</si>
  <si>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</si>
  <si>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</si>
  <si>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</si>
  <si>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</si>
  <si>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</si>
  <si>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</si>
  <si>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</si>
  <si>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</si>
  <si>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</si>
  <si>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</si>
  <si>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</si>
  <si>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</si>
  <si>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</si>
  <si>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</si>
  <si>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</si>
  <si>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</si>
  <si>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</si>
  <si>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</si>
  <si>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</si>
  <si>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</si>
  <si>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</si>
  <si>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</si>
  <si>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</si>
  <si>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</si>
  <si>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</si>
  <si>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</si>
  <si>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</si>
  <si>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</si>
  <si>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</si>
  <si>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</si>
  <si>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</si>
  <si>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</si>
  <si>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</si>
  <si>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</si>
  <si>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</si>
  <si>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</si>
  <si>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</si>
  <si>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</si>
  <si>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</si>
  <si>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</si>
  <si>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</si>
  <si>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</si>
  <si>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</si>
  <si>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</si>
  <si>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</si>
  <si>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</si>
  <si>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</si>
  <si>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</si>
  <si>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</si>
  <si>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</si>
  <si>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</si>
  <si>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</si>
  <si>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</si>
  <si>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</si>
  <si>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</si>
  <si>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</si>
  <si>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</si>
  <si>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</si>
  <si>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</si>
  <si>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</si>
  <si>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</si>
  <si>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</si>
  <si>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</si>
  <si>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</si>
  <si>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</si>
  <si>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</si>
  <si>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</si>
  <si>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</si>
  <si>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</si>
  <si>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</si>
  <si>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</si>
  <si>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</si>
  <si>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</si>
  <si>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</si>
  <si>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</si>
  <si>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</si>
  <si>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</si>
  <si>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</si>
  <si>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</si>
  <si>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</si>
  <si>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</si>
  <si>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</si>
  <si>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</si>
  <si>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</si>
  <si>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</si>
  <si>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</si>
  <si>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</si>
  <si>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</si>
  <si>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</si>
  <si>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</si>
  <si>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</si>
  <si>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</si>
  <si>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</si>
  <si>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</si>
  <si>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</si>
  <si>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</si>
  <si>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</si>
  <si>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</si>
  <si>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</si>
  <si>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</si>
  <si>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</si>
  <si>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</si>
  <si>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</si>
  <si>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</si>
  <si>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</si>
  <si>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</si>
  <si>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</si>
  <si>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</si>
  <si>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</si>
  <si>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</si>
  <si>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</si>
  <si>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</si>
  <si>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</si>
  <si>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</si>
  <si>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</si>
  <si>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</si>
  <si>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</si>
  <si>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</si>
  <si>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</si>
  <si>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</si>
  <si>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</si>
  <si>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</si>
  <si>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</si>
  <si>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</si>
  <si>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</si>
  <si>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</si>
  <si>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</si>
  <si>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</si>
  <si>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</si>
  <si>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</si>
  <si>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</si>
  <si>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</si>
  <si>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</si>
  <si>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</si>
  <si>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</si>
  <si>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</si>
  <si>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</si>
  <si>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</si>
  <si>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</si>
  <si>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</si>
  <si>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</si>
  <si>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</si>
  <si>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</si>
  <si>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</si>
  <si>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</si>
  <si>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</si>
  <si>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</si>
  <si>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</si>
  <si>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</si>
  <si>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</si>
  <si>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</si>
  <si>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</si>
  <si>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</si>
  <si>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</si>
  <si>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</si>
  <si>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</si>
  <si>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</si>
  <si>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</si>
  <si>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</si>
  <si>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</si>
  <si>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</si>
  <si>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</si>
  <si>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</si>
  <si>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</si>
  <si>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</si>
  <si>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</si>
  <si>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</si>
  <si>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</si>
  <si>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</si>
  <si>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</si>
  <si>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</si>
  <si>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</si>
  <si>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</si>
  <si>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</si>
  <si>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</si>
  <si>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</si>
  <si>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</si>
  <si>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</si>
  <si>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</si>
  <si>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</si>
  <si>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</si>
  <si>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</si>
  <si>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</si>
  <si>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</si>
  <si>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</si>
  <si>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</si>
  <si>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</si>
  <si>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</si>
  <si>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</si>
  <si>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</si>
  <si>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</si>
  <si>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</si>
  <si>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</si>
  <si>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</si>
  <si>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</si>
  <si>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</si>
  <si>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</si>
  <si>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</si>
  <si>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</si>
  <si>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</si>
  <si>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</si>
  <si>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</si>
  <si>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</si>
  <si>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</si>
  <si>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</si>
  <si>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</si>
  <si>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</si>
  <si>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</si>
  <si>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</si>
  <si>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</si>
  <si>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</si>
  <si>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</si>
  <si>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</si>
  <si>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</si>
  <si>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</si>
  <si>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</si>
  <si>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</si>
  <si>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</si>
  <si>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</si>
  <si>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</si>
  <si>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</si>
  <si>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</si>
  <si>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</si>
  <si>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</si>
  <si>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</si>
  <si>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</si>
  <si>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</si>
  <si>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</si>
  <si>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</si>
  <si>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</si>
  <si>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</si>
  <si>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</si>
  <si>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</si>
  <si>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</si>
  <si>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</si>
  <si>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</si>
  <si>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</si>
  <si>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</si>
  <si>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</si>
  <si>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</si>
  <si>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</si>
  <si>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</si>
  <si>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</si>
  <si>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</si>
  <si>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</si>
  <si>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</si>
  <si>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</si>
  <si>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</si>
  <si>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</si>
  <si>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</si>
  <si>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</si>
  <si>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</si>
  <si>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</si>
  <si>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</si>
  <si>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</si>
  <si>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</si>
  <si>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</si>
  <si>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</si>
  <si>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</si>
  <si>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</si>
  <si>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</si>
  <si>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</si>
  <si>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</si>
  <si>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</si>
  <si>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</si>
  <si>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</si>
  <si>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</si>
  <si>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</si>
  <si>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</si>
  <si>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</si>
  <si>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</si>
  <si>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</si>
  <si>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</si>
  <si>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</si>
  <si>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</si>
  <si>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</si>
  <si>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</si>
  <si>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</si>
  <si>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</si>
  <si>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</si>
  <si>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</si>
  <si>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</si>
  <si>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</si>
  <si>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</si>
  <si>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</si>
  <si>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</si>
  <si>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</si>
  <si>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</si>
  <si>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</si>
  <si>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</si>
  <si>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</si>
  <si>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</si>
  <si>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</si>
  <si>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</si>
  <si>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</si>
  <si>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</si>
  <si>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</si>
  <si>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</si>
  <si>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</si>
  <si>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</si>
  <si>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</si>
  <si>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</si>
  <si>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</si>
  <si>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</si>
  <si>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</si>
  <si>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</si>
  <si>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</si>
  <si>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</si>
  <si>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</si>
  <si>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</si>
  <si>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</si>
  <si>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</si>
  <si>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</si>
  <si>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</si>
  <si>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</si>
  <si>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</si>
  <si>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</si>
  <si>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</si>
  <si>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</si>
  <si>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</si>
  <si>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</si>
  <si>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</si>
  <si>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</si>
  <si>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</si>
  <si>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</si>
  <si>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</si>
  <si>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</si>
  <si>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</si>
  <si>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</si>
  <si>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</si>
  <si>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</si>
  <si>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</si>
  <si>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</si>
  <si>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</si>
  <si>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</si>
  <si>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</si>
  <si>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</si>
  <si>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</si>
  <si>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</si>
  <si>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</si>
  <si>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</si>
  <si>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</si>
  <si>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</si>
  <si>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</si>
  <si>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</si>
  <si>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</si>
  <si>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</si>
  <si>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</si>
  <si>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</si>
  <si>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</si>
  <si>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</si>
  <si>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</si>
  <si>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</si>
  <si>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</si>
  <si>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</si>
  <si>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</si>
  <si>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</si>
  <si>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</si>
  <si>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</si>
  <si>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</si>
  <si>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</si>
  <si>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</si>
  <si>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</si>
  <si>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</si>
  <si>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</si>
  <si>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</si>
  <si>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</si>
  <si>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</si>
  <si>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</si>
  <si>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</si>
  <si>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</si>
  <si>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</si>
  <si>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</si>
  <si>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</si>
  <si>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</si>
  <si>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</si>
  <si>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</si>
  <si>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</si>
  <si>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</si>
  <si>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</si>
  <si>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</si>
  <si>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</si>
  <si>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</si>
  <si>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</si>
  <si>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</si>
  <si>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</si>
  <si>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</si>
  <si>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</si>
  <si>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</si>
  <si>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</si>
  <si>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</si>
  <si>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</si>
  <si>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</si>
  <si>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</si>
  <si>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</si>
  <si>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</si>
  <si>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</si>
  <si>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</si>
  <si>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</si>
  <si>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</si>
  <si>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</si>
  <si>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</si>
  <si>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</si>
  <si>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</si>
  <si>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</si>
  <si>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</si>
  <si>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</si>
  <si>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</si>
  <si>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</si>
  <si>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</si>
  <si>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</si>
  <si>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</si>
  <si>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</si>
  <si>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</si>
  <si>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</si>
  <si>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</si>
  <si>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</si>
  <si>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</si>
  <si>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</si>
  <si>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</si>
  <si>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</si>
  <si>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</si>
  <si>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</si>
  <si>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</si>
  <si>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</si>
  <si>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</si>
  <si>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</si>
  <si>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</si>
  <si>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</si>
  <si>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</si>
  <si>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</si>
  <si>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</si>
  <si>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</si>
  <si>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</si>
  <si>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</si>
  <si>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</si>
  <si>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</si>
  <si>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</si>
  <si>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</si>
  <si>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</si>
  <si>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</si>
  <si>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</si>
  <si>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</si>
  <si>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</si>
  <si>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</si>
  <si>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</si>
  <si>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</si>
  <si>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</si>
  <si>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</si>
  <si>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</si>
  <si>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</si>
  <si>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</si>
  <si>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</si>
  <si>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</si>
  <si>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</si>
  <si>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</si>
  <si>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</si>
  <si>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</si>
  <si>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</si>
  <si>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</si>
  <si>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</si>
  <si>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</si>
  <si>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</si>
  <si>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</si>
  <si>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</si>
  <si>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</si>
  <si>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</si>
  <si>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</si>
  <si>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</si>
  <si>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</si>
  <si>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</si>
  <si>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</si>
  <si>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</si>
  <si>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</si>
  <si>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</si>
  <si>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</si>
  <si>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</si>
  <si>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</si>
  <si>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</si>
  <si>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</si>
  <si>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</si>
  <si>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</si>
  <si>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</si>
  <si>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</si>
  <si>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</si>
  <si>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</si>
  <si>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</si>
  <si>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</si>
  <si>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</si>
  <si>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</si>
  <si>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</si>
  <si>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</si>
  <si>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</si>
  <si>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</si>
  <si>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</si>
  <si>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</si>
  <si>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</si>
  <si>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</si>
  <si>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</si>
  <si>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</si>
  <si>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</si>
  <si>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</si>
  <si>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</si>
  <si>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</si>
  <si>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</si>
  <si>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</si>
  <si>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</si>
  <si>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</si>
  <si>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</si>
  <si>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</si>
  <si>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</si>
  <si>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</si>
  <si>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</si>
  <si>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</si>
  <si>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</si>
  <si>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</si>
  <si>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</si>
  <si>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</si>
  <si>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</si>
  <si>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</si>
  <si>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</si>
  <si>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</si>
  <si>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</si>
  <si>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</si>
  <si>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</si>
  <si>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</si>
  <si>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</si>
  <si>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</si>
  <si>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</si>
  <si>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</si>
  <si>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</si>
  <si>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</si>
  <si>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</si>
  <si>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</si>
  <si>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</si>
  <si>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</si>
  <si>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</si>
  <si>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</si>
  <si>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</si>
  <si>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</si>
  <si>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</si>
  <si>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</si>
  <si>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</si>
  <si>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</si>
  <si>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</si>
  <si>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</si>
  <si>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</si>
  <si>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</si>
  <si>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</si>
  <si>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</si>
  <si>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</si>
  <si>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</si>
  <si>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</si>
  <si>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</si>
  <si>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</si>
  <si>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</si>
  <si>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</si>
  <si>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</si>
  <si>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</si>
  <si>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</si>
  <si>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</si>
  <si>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</si>
  <si>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</si>
  <si>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</si>
  <si>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</si>
  <si>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</si>
  <si>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</si>
  <si>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</si>
  <si>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</si>
  <si>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</si>
  <si>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</si>
  <si>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</si>
  <si>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</si>
  <si>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</si>
  <si>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</si>
  <si>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</si>
  <si>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</si>
  <si>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</si>
  <si>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</si>
  <si>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</si>
  <si>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</si>
  <si>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</si>
  <si>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</si>
  <si>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</si>
  <si>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</si>
  <si>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</si>
  <si>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</si>
  <si>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</si>
  <si>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</si>
  <si>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</si>
  <si>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</si>
  <si>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</si>
  <si>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</si>
  <si>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</si>
  <si>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</si>
  <si>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</si>
  <si>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</si>
  <si>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</si>
  <si>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</si>
  <si>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</si>
  <si>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</si>
  <si>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</si>
  <si>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</si>
  <si>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</si>
  <si>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</si>
  <si>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</si>
  <si>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</si>
  <si>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</si>
  <si>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</si>
  <si>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</si>
  <si>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</si>
  <si>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</si>
  <si>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</si>
  <si>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</si>
  <si>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</si>
  <si>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</si>
  <si>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</si>
  <si>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</si>
  <si>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</si>
  <si>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</si>
  <si>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</si>
  <si>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</si>
  <si>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</si>
  <si>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</si>
  <si>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</si>
  <si>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</si>
  <si>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</si>
  <si>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</si>
  <si>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</si>
  <si>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</si>
  <si>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</si>
  <si>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</si>
  <si>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</si>
  <si>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</si>
  <si>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</si>
  <si>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</si>
  <si>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</si>
  <si>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</si>
  <si>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</si>
  <si>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</si>
  <si>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</si>
  <si>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</si>
  <si>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</si>
  <si>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</si>
  <si>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</si>
  <si>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</si>
  <si>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</si>
  <si>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</si>
  <si>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</si>
  <si>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</si>
  <si>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</si>
  <si>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</si>
  <si>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</si>
  <si>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</si>
  <si>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</si>
  <si>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</si>
  <si>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</si>
  <si>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</si>
  <si>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</si>
  <si>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</si>
  <si>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</si>
  <si>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</si>
  <si>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</si>
  <si>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</si>
  <si>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</si>
  <si>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</si>
  <si>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</si>
  <si>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</si>
  <si>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</si>
  <si>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</si>
  <si>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</si>
  <si>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</si>
  <si>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</si>
  <si>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</si>
  <si>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</si>
  <si>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</si>
  <si>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</si>
  <si>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</si>
  <si>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</si>
  <si>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</si>
  <si>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</si>
  <si>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</si>
  <si>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</si>
  <si>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</si>
  <si>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</si>
  <si>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</si>
  <si>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</si>
  <si>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</si>
  <si>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</si>
  <si>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</si>
  <si>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</si>
  <si>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</si>
  <si>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</si>
  <si>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</si>
  <si>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</si>
  <si>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</si>
  <si>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</si>
  <si>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</si>
  <si>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</si>
  <si>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</si>
  <si>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</si>
  <si>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</si>
  <si>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</si>
  <si>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</si>
  <si>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</si>
  <si>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</si>
  <si>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</si>
  <si>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</si>
  <si>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</si>
  <si>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</si>
  <si>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</si>
  <si>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</si>
  <si>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</si>
  <si>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</si>
  <si>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</si>
  <si>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</si>
  <si>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</si>
  <si>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</si>
  <si>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</si>
  <si>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</si>
  <si>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</si>
  <si>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</si>
  <si>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</si>
  <si>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</si>
  <si>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</si>
  <si>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</si>
  <si>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</si>
  <si>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</si>
  <si>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</si>
  <si>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</si>
  <si>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</si>
  <si>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</si>
  <si>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</si>
  <si>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</si>
  <si>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</si>
  <si>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</si>
  <si>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</si>
  <si>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</si>
  <si>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</si>
  <si>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</si>
  <si>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</si>
  <si>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</si>
  <si>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</si>
  <si>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</si>
  <si>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</si>
  <si>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</si>
  <si>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</si>
  <si>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</si>
  <si>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</si>
  <si>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</si>
  <si>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</si>
  <si>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</si>
  <si>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</si>
  <si>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</si>
  <si>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</si>
  <si>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</si>
  <si>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</si>
  <si>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</si>
  <si>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</si>
  <si>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</si>
  <si>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</si>
  <si>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</si>
  <si>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</si>
  <si>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</si>
  <si>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</si>
  <si>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</si>
  <si>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</si>
  <si>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</si>
  <si>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</si>
  <si>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</si>
  <si>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</si>
  <si>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</si>
  <si>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</si>
  <si>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</si>
  <si>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</si>
  <si>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</si>
  <si>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</si>
  <si>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</si>
  <si>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</si>
  <si>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</si>
  <si>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</si>
  <si>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</si>
  <si>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</si>
  <si>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</si>
  <si>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</si>
  <si>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</si>
  <si>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</si>
  <si>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</si>
  <si>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</si>
  <si>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</si>
  <si>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</si>
  <si>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</si>
  <si>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</si>
  <si>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</si>
  <si>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</si>
  <si>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</si>
  <si>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</si>
  <si>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</si>
  <si>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</si>
  <si>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</si>
  <si>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</si>
  <si>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</si>
  <si>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</si>
  <si>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</si>
  <si>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</si>
  <si>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</si>
  <si>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</si>
  <si>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</si>
  <si>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</si>
  <si>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</si>
  <si>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</si>
  <si>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</si>
  <si>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</si>
  <si>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</si>
  <si>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</si>
  <si>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</si>
  <si>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</si>
  <si>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</si>
  <si>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</si>
  <si>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</si>
  <si>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</si>
  <si>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</si>
  <si>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</si>
  <si>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</si>
  <si>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</si>
  <si>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</si>
  <si>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</si>
  <si>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</si>
  <si>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</si>
  <si>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</si>
  <si>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</si>
  <si>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</si>
  <si>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</si>
  <si>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</si>
  <si>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</si>
  <si>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</si>
  <si>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</si>
  <si>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</si>
  <si>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</si>
  <si>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</si>
  <si>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</si>
  <si>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</si>
  <si>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</si>
  <si>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</si>
  <si>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</si>
  <si>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</si>
  <si>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</si>
  <si>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</si>
  <si>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</si>
  <si>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</si>
  <si>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</si>
  <si>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</si>
  <si>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</si>
  <si>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</si>
  <si>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</si>
  <si>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</si>
  <si>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</si>
  <si>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</si>
  <si>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</si>
  <si>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</si>
  <si>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</si>
  <si>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</si>
  <si>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</si>
  <si>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</si>
  <si>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</si>
  <si>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</si>
  <si>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</si>
  <si>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</si>
  <si>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</si>
  <si>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</si>
  <si>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</si>
  <si>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</si>
  <si>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</si>
  <si>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</si>
  <si>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</si>
  <si>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</si>
  <si>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</si>
  <si>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</si>
  <si>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</si>
  <si>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</si>
  <si>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</si>
  <si>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</si>
  <si>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</si>
  <si>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</si>
  <si>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</si>
  <si>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</si>
  <si>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</si>
  <si>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</si>
  <si>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</si>
  <si>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</si>
  <si>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</si>
  <si>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</si>
  <si>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</si>
  <si>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</si>
  <si>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</si>
  <si>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</si>
  <si>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</si>
  <si>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</si>
  <si>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</si>
  <si>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</si>
  <si>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</si>
  <si>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</si>
  <si>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</si>
  <si>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</si>
  <si>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</si>
  <si>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</si>
  <si>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</si>
  <si>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</si>
  <si>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</si>
  <si>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</si>
  <si>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</si>
  <si>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</si>
  <si>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</si>
  <si>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</si>
  <si>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</si>
  <si>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</si>
  <si>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</si>
  <si>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</si>
  <si>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</si>
  <si>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</si>
  <si>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</si>
  <si>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</si>
  <si>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</si>
  <si>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</si>
  <si>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</si>
  <si>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</si>
  <si>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</si>
  <si>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</si>
  <si>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</si>
  <si>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</si>
  <si>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</si>
  <si>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</si>
  <si>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</si>
  <si>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</si>
  <si>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</si>
  <si>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</si>
  <si>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</si>
  <si>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</si>
  <si>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</si>
  <si>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</si>
  <si>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</si>
  <si>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</si>
  <si>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</si>
  <si>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</si>
  <si>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</si>
  <si>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</si>
  <si>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</si>
  <si>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</si>
  <si>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</si>
  <si>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</si>
  <si>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</si>
  <si>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</si>
  <si>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</si>
  <si>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</si>
  <si>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</si>
  <si>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</si>
  <si>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</si>
  <si>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</si>
  <si>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</si>
  <si>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</si>
  <si>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</si>
  <si>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</si>
  <si>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</si>
  <si>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</si>
  <si>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</si>
  <si>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</si>
  <si>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</si>
  <si>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</si>
  <si>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</si>
  <si>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</si>
  <si>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</si>
  <si>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</si>
  <si>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</si>
  <si>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</si>
  <si>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</si>
  <si>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</si>
  <si>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</si>
  <si>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</si>
  <si>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</si>
  <si>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</si>
  <si>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</si>
  <si>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</si>
  <si>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</si>
  <si>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</si>
  <si>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</si>
  <si>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</si>
  <si>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</si>
  <si>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</si>
  <si>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</si>
  <si>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</si>
  <si>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</si>
  <si>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</si>
  <si>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</si>
  <si>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</si>
  <si>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</si>
  <si>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</si>
  <si>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</si>
  <si>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</si>
  <si>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</si>
  <si>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</si>
  <si>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</si>
  <si>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</si>
  <si>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</si>
  <si>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</si>
  <si>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</si>
  <si>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</si>
  <si>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</si>
  <si>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</si>
  <si>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</si>
  <si>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</si>
  <si>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</si>
  <si>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</si>
  <si>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</si>
  <si>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</si>
  <si>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</si>
  <si>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</si>
  <si>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</si>
  <si>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</si>
  <si>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</si>
  <si>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</si>
  <si>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</si>
  <si>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</si>
  <si>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</si>
  <si>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</si>
  <si>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</si>
  <si>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</si>
  <si>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</si>
  <si>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</si>
  <si>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</si>
  <si>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</si>
  <si>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</si>
  <si>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</si>
  <si>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</si>
  <si>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</si>
  <si>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</si>
  <si>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</si>
  <si>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</si>
  <si>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</si>
  <si>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</si>
  <si>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</si>
  <si>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</si>
  <si>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</si>
  <si>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</si>
  <si>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</si>
  <si>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</si>
  <si>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</si>
  <si>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</si>
  <si>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</si>
  <si>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</si>
  <si>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</si>
  <si>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</si>
  <si>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</si>
  <si>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</si>
  <si>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</si>
  <si>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</si>
  <si>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</si>
  <si>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</si>
  <si>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</si>
  <si>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</si>
  <si>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</si>
  <si>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</si>
  <si>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</si>
  <si>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</si>
  <si>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</si>
  <si>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</si>
  <si>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</si>
  <si>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</si>
  <si>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</si>
  <si>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</si>
  <si>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</si>
  <si>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</si>
  <si>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</si>
  <si>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</si>
  <si>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</si>
  <si>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</si>
  <si>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</si>
  <si>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</si>
  <si>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</si>
  <si>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</si>
  <si>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</si>
  <si>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</si>
  <si>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</si>
  <si>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</si>
  <si>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</si>
  <si>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</si>
  <si>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</si>
  <si>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</si>
  <si>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</si>
  <si>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</si>
  <si>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</si>
  <si>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</si>
  <si>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</si>
  <si>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</si>
  <si>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</si>
  <si>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</si>
  <si>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</si>
  <si>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</si>
  <si>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</si>
  <si>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</si>
  <si>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</si>
  <si>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</si>
  <si>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</si>
  <si>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</si>
  <si>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</si>
  <si>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</si>
  <si>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</si>
  <si>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</si>
  <si>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</si>
  <si>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</si>
  <si>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</si>
  <si>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</si>
  <si>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</si>
  <si>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</si>
  <si>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</si>
  <si>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</si>
  <si>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</si>
  <si>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</si>
  <si>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</si>
  <si>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</si>
  <si>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</si>
  <si>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</si>
  <si>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</si>
  <si>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</si>
  <si>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</si>
  <si>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</si>
  <si>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</si>
  <si>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</si>
  <si>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</si>
  <si>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</si>
  <si>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</si>
  <si>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</si>
  <si>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</si>
  <si>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</si>
  <si>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</si>
  <si>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</si>
  <si>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</si>
  <si>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</si>
  <si>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</si>
  <si>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</si>
  <si>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</si>
  <si>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</si>
  <si>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</si>
  <si>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</si>
  <si>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</si>
  <si>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</si>
  <si>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</si>
  <si>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</si>
  <si>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</si>
  <si>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</si>
  <si>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</si>
  <si>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</si>
  <si>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</si>
  <si>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</si>
  <si>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</si>
  <si>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</si>
  <si>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</si>
  <si>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</si>
  <si>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</si>
  <si>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</si>
  <si>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</si>
  <si>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</si>
  <si>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</si>
  <si>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</si>
  <si>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</si>
  <si>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</si>
  <si>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</si>
  <si>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</si>
  <si>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</si>
  <si>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</si>
  <si>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</si>
  <si>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</si>
  <si>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</si>
  <si>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</si>
  <si>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</si>
  <si>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</si>
  <si>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</si>
  <si>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</si>
  <si>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</si>
  <si>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</si>
  <si>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</si>
  <si>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</si>
  <si>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</si>
  <si>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</si>
  <si>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</si>
  <si>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</si>
  <si>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</si>
  <si>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</si>
  <si>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</si>
  <si>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</si>
  <si>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</si>
  <si>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</si>
  <si>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</si>
  <si>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</si>
  <si>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</si>
  <si>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</si>
  <si>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</si>
  <si>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</si>
  <si>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</si>
  <si>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</si>
  <si>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</si>
  <si>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</si>
  <si>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</si>
  <si>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</si>
  <si>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</si>
  <si>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</si>
  <si>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</si>
  <si>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</si>
  <si>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</si>
  <si>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</si>
  <si>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</si>
  <si>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</si>
  <si>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</si>
  <si>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</si>
  <si>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</si>
  <si>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</si>
  <si>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</si>
  <si>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</si>
  <si>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</si>
  <si>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</si>
  <si>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</si>
  <si>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</si>
  <si>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</si>
  <si>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</si>
  <si>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</si>
  <si>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</si>
  <si>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</si>
  <si>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</si>
  <si>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</si>
  <si>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</si>
  <si>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</si>
  <si>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</si>
  <si>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</si>
  <si>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</si>
  <si>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</si>
  <si>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</si>
  <si>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</si>
  <si>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</si>
  <si>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</si>
  <si>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</si>
  <si>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</si>
  <si>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</si>
  <si>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</si>
  <si>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</si>
  <si>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</si>
  <si>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</si>
  <si>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</si>
  <si>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</si>
  <si>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</si>
  <si>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</si>
  <si>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</si>
  <si>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</si>
  <si>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</si>
  <si>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</si>
  <si>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</si>
  <si>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</si>
  <si>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</si>
  <si>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</si>
  <si>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</si>
  <si>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</si>
  <si>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</si>
  <si>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</si>
  <si>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</si>
  <si>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</si>
  <si>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</si>
  <si>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</si>
  <si>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</si>
  <si>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</si>
  <si>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</si>
  <si>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</si>
  <si>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</si>
  <si>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</si>
  <si>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</si>
  <si>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</si>
  <si>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</si>
  <si>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</si>
  <si>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</si>
  <si>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</si>
  <si>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</si>
  <si>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</si>
  <si>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</si>
  <si>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</si>
  <si>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</si>
  <si>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</si>
  <si>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</si>
  <si>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</si>
  <si>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</si>
  <si>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</si>
  <si>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</si>
  <si>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</si>
  <si>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</si>
  <si>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</si>
  <si>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</si>
  <si>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</si>
  <si>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</si>
  <si>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</si>
  <si>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</si>
  <si>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</si>
  <si>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</si>
  <si>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</si>
  <si>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</si>
  <si>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</si>
  <si>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</si>
  <si>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</si>
  <si>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</si>
  <si>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</si>
  <si>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</si>
  <si>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</si>
  <si>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</si>
  <si>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</si>
  <si>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</si>
  <si>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</si>
  <si>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</si>
  <si>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</si>
  <si>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</si>
  <si>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</si>
  <si>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</si>
  <si>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</si>
  <si>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</si>
  <si>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</si>
  <si>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</si>
  <si>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</si>
  <si>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</si>
  <si>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</si>
  <si>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</si>
  <si>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</si>
  <si>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</si>
  <si>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</si>
  <si>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</si>
  <si>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</si>
  <si>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</si>
  <si>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</si>
  <si>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</si>
  <si>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</si>
  <si>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</si>
  <si>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</si>
  <si>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</si>
  <si>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</si>
  <si>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</si>
  <si>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</si>
  <si>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</si>
  <si>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</si>
  <si>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</si>
  <si>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</si>
  <si>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</si>
  <si>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</si>
  <si>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</si>
  <si>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</si>
  <si>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</si>
  <si>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</si>
  <si>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</si>
  <si>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</si>
  <si>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</si>
  <si>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</si>
  <si>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</si>
  <si>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</si>
  <si>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</si>
  <si>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</si>
  <si>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</si>
  <si>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</si>
  <si>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</si>
  <si>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</si>
  <si>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</si>
  <si>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</si>
  <si>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</si>
  <si>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</si>
  <si>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</si>
  <si>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</si>
  <si>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</si>
  <si>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</si>
  <si>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</si>
  <si>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</si>
  <si>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</si>
  <si>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</si>
  <si>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</si>
  <si>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</si>
  <si>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</si>
  <si>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</si>
  <si>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</si>
  <si>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</si>
  <si>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</si>
  <si>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</si>
  <si>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</si>
  <si>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</si>
  <si>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</si>
  <si>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</si>
  <si>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</si>
  <si>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</si>
  <si>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</si>
  <si>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</si>
  <si>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</si>
  <si>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</si>
  <si>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</si>
  <si>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</si>
  <si>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</si>
  <si>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</si>
  <si>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</si>
  <si>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</si>
  <si>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</si>
  <si>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</si>
  <si>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</si>
  <si>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</si>
  <si>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</si>
  <si>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</si>
  <si>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</si>
  <si>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</si>
  <si>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</si>
  <si>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</si>
  <si>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</si>
  <si>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</si>
  <si>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</si>
  <si>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</si>
  <si>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</si>
  <si>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</si>
  <si>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</si>
  <si>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</si>
  <si>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</si>
  <si>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</si>
  <si>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</si>
  <si>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</si>
  <si>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</si>
  <si>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</si>
  <si>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</si>
  <si>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</si>
  <si>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</si>
  <si>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</si>
  <si>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</si>
  <si>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</si>
  <si>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</si>
  <si>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</si>
  <si>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</si>
  <si>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</si>
  <si>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</si>
  <si>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</si>
  <si>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</si>
  <si>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</si>
  <si>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</si>
  <si>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</si>
  <si>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</si>
  <si>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</si>
  <si>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</si>
  <si>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</si>
  <si>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</si>
  <si>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</si>
  <si>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</si>
  <si>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</si>
  <si>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</si>
  <si>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</si>
  <si>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</si>
  <si>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</si>
  <si>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</si>
  <si>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</si>
  <si>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</si>
  <si>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</si>
  <si>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</si>
  <si>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</si>
  <si>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</si>
  <si>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</si>
  <si>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</si>
  <si>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</si>
  <si>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</si>
  <si>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</si>
  <si>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</si>
  <si>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</si>
  <si>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</si>
  <si>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</si>
  <si>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</si>
  <si>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</si>
  <si>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</si>
  <si>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</si>
  <si>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</si>
  <si>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</si>
  <si>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</si>
  <si>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</si>
  <si>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</si>
  <si>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</si>
  <si>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</si>
  <si>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</si>
  <si>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</si>
  <si>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</si>
  <si>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</si>
  <si>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</si>
  <si>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</si>
  <si>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</si>
  <si>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</si>
  <si>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</si>
  <si>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</si>
  <si>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</si>
  <si>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</si>
  <si>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</si>
  <si>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</si>
  <si>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</si>
  <si>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</si>
  <si>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</si>
  <si>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</si>
  <si>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</si>
  <si>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</si>
  <si>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</si>
  <si>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</si>
  <si>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</si>
  <si>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</si>
  <si>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</si>
  <si>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</si>
  <si>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</si>
  <si>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</si>
  <si>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</si>
  <si>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</si>
  <si>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</si>
  <si>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</si>
  <si>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</si>
  <si>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</si>
  <si>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</si>
  <si>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</si>
  <si>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</si>
  <si>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</si>
  <si>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</si>
  <si>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</si>
  <si>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</si>
  <si>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</si>
  <si>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</si>
  <si>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</si>
  <si>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</si>
  <si>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</si>
  <si>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</si>
  <si>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</si>
  <si>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</si>
  <si>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</si>
  <si>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</si>
  <si>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</si>
  <si>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</si>
  <si>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</si>
  <si>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</si>
  <si>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</si>
  <si>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</si>
  <si>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</si>
  <si>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</si>
  <si>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</si>
  <si>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</si>
  <si>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</si>
  <si>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</si>
  <si>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</si>
  <si>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</si>
  <si>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</si>
  <si>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</si>
  <si>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</si>
  <si>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</si>
  <si>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</si>
  <si>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</si>
  <si>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</si>
  <si>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</si>
  <si>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</si>
  <si>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</si>
  <si>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</si>
  <si>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</si>
  <si>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</si>
  <si>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</si>
  <si>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</si>
  <si>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</si>
  <si>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</si>
  <si>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</si>
  <si>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</si>
  <si>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</si>
  <si>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</si>
  <si>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</si>
  <si>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</si>
  <si>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</si>
  <si>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</si>
  <si>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</si>
  <si>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</si>
  <si>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</si>
  <si>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</si>
  <si>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</si>
  <si>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</si>
  <si>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</si>
  <si>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</si>
  <si>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</si>
  <si>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</si>
  <si>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</si>
  <si>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</si>
  <si>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</si>
  <si>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</si>
  <si>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</si>
  <si>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</si>
  <si>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</si>
  <si>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</si>
  <si>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</si>
  <si>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</si>
  <si>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</si>
  <si>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</si>
  <si>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</si>
  <si>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</si>
  <si>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</si>
  <si>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</si>
  <si>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</si>
  <si>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</si>
  <si>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</si>
  <si>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</si>
  <si>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</si>
  <si>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</si>
  <si>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</si>
  <si>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</si>
  <si>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</si>
  <si>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</si>
  <si>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</si>
  <si>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</si>
  <si>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</si>
  <si>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</si>
  <si>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</si>
  <si>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</si>
  <si>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</si>
  <si>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</si>
  <si>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</si>
  <si>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</si>
  <si>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</si>
  <si>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</si>
  <si>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</si>
  <si>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</si>
  <si>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</si>
  <si>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</si>
  <si>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</si>
  <si>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</si>
  <si>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</si>
  <si>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</si>
  <si>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</si>
  <si>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</si>
  <si>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</si>
  <si>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</si>
  <si>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</si>
  <si>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</si>
  <si>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</si>
  <si>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</si>
  <si>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</si>
  <si>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</si>
  <si>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</si>
  <si>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</si>
  <si>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</si>
  <si>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</si>
  <si>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</si>
  <si>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</si>
  <si>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</si>
  <si>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</si>
  <si>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</si>
  <si>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</si>
  <si>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</si>
  <si>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</si>
  <si>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</si>
  <si>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</si>
  <si>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</si>
  <si>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</si>
  <si>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</si>
  <si>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</si>
  <si>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</si>
  <si>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</si>
  <si>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</si>
  <si>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</si>
  <si>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</si>
  <si>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</si>
  <si>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</si>
  <si>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</si>
  <si>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</si>
  <si>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</si>
  <si>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</si>
  <si>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</si>
  <si>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</si>
  <si>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</si>
  <si>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</si>
  <si>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</si>
  <si>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</si>
  <si>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</si>
  <si>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</si>
  <si>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</si>
  <si>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</si>
  <si>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</si>
  <si>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</si>
  <si>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</si>
  <si>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</si>
  <si>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</si>
  <si>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</si>
  <si>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</si>
  <si>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</si>
  <si>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</si>
  <si>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</si>
  <si>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</si>
  <si>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</si>
  <si>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</si>
  <si>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</si>
  <si>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</si>
  <si>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</si>
  <si>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</si>
  <si>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</si>
  <si>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</si>
  <si>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</si>
  <si>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</si>
  <si>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</si>
  <si>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</si>
  <si>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</si>
  <si>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</si>
  <si>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</si>
  <si>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</si>
  <si>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</si>
  <si>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</si>
  <si>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</si>
  <si>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</si>
  <si>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</si>
  <si>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</si>
  <si>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</si>
  <si>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</si>
  <si>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</si>
  <si>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</si>
  <si>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</si>
  <si>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</si>
  <si>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</si>
  <si>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</si>
  <si>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</si>
  <si>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</si>
  <si>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</si>
  <si>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</si>
  <si>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</si>
  <si>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</si>
  <si>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</si>
  <si>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</si>
  <si>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</si>
  <si>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</si>
  <si>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</si>
  <si>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</si>
  <si>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</si>
  <si>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</si>
  <si>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</si>
  <si>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</si>
  <si>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</si>
  <si>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</si>
  <si>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</si>
  <si>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</si>
  <si>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</si>
  <si>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</si>
  <si>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</si>
  <si>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</si>
  <si>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</si>
  <si>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</si>
  <si>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</si>
  <si>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</si>
  <si>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</si>
  <si>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</si>
  <si>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</si>
  <si>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</si>
  <si>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</si>
  <si>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</si>
  <si>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</si>
  <si>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</si>
  <si>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</si>
  <si>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</si>
  <si>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</si>
  <si>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</si>
  <si>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</si>
  <si>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</si>
  <si>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</si>
  <si>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</si>
  <si>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</si>
  <si>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</si>
  <si>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</si>
  <si>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</si>
  <si>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</si>
  <si>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</si>
  <si>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</si>
  <si>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</si>
  <si>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</si>
  <si>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</si>
  <si>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</si>
  <si>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</si>
  <si>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</si>
  <si>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</si>
  <si>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</si>
  <si>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</si>
  <si>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</si>
  <si>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</si>
  <si>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</si>
  <si>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</si>
  <si>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</si>
  <si>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</si>
  <si>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</si>
  <si>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</si>
  <si>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</si>
  <si>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</si>
  <si>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</si>
  <si>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</si>
  <si>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</si>
  <si>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</si>
  <si>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</si>
  <si>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</si>
  <si>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</si>
  <si>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</si>
  <si>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</si>
  <si>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</si>
  <si>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</si>
  <si>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</si>
  <si>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</si>
  <si>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</si>
  <si>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</si>
  <si>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</si>
  <si>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</si>
  <si>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</si>
  <si>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</si>
  <si>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</si>
  <si>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</si>
  <si>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</si>
  <si>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</si>
  <si>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</si>
  <si>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</si>
  <si>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</si>
  <si>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</si>
  <si>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</si>
  <si>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</si>
  <si>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</si>
  <si>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</si>
  <si>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</si>
  <si>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</si>
  <si>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</si>
  <si>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</si>
  <si>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</si>
  <si>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</si>
  <si>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</si>
  <si>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</si>
  <si>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</si>
  <si>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</si>
  <si>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</si>
  <si>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</si>
  <si>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</si>
  <si>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</si>
  <si>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</si>
  <si>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</si>
  <si>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</si>
  <si>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</si>
  <si>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</si>
  <si>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</si>
  <si>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</si>
  <si>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</si>
  <si>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</si>
  <si>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</si>
  <si>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</si>
  <si>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</si>
  <si>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</si>
  <si>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</si>
  <si>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</si>
  <si>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</si>
  <si>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</si>
  <si>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</si>
  <si>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</si>
  <si>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</si>
  <si>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</si>
  <si>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</si>
  <si>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</si>
  <si>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</si>
  <si>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</si>
  <si>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</si>
  <si>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</si>
  <si>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</si>
  <si>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</si>
  <si>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</si>
  <si>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</si>
  <si>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</si>
  <si>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</si>
  <si>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</si>
  <si>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</si>
  <si>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</si>
  <si>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</si>
  <si>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</si>
  <si>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</si>
  <si>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</si>
  <si>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</si>
  <si>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</si>
  <si>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</si>
  <si>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</si>
  <si>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</si>
  <si>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</si>
  <si>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</si>
  <si>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</si>
  <si>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</si>
  <si>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</si>
  <si>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</si>
  <si>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</si>
  <si>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</si>
  <si>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</si>
  <si>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</si>
  <si>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</si>
  <si>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</si>
  <si>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</si>
  <si>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</si>
  <si>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</si>
  <si>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</si>
  <si>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</si>
  <si>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</si>
  <si>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</si>
  <si>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</si>
  <si>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</si>
  <si>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</si>
  <si>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</si>
  <si>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</si>
  <si>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</si>
  <si>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</si>
  <si>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</si>
  <si>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</si>
  <si>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</si>
  <si>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</si>
  <si>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</si>
  <si>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</si>
  <si>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</si>
  <si>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</si>
  <si>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</si>
  <si>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</si>
  <si>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</si>
  <si>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</si>
  <si>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</si>
  <si>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</si>
  <si>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</si>
  <si>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</si>
  <si>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</si>
  <si>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</si>
  <si>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</si>
  <si>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</si>
  <si>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</si>
  <si>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</si>
  <si>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</si>
  <si>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</si>
  <si>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</si>
  <si>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</si>
  <si>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</si>
  <si>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</si>
  <si>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</si>
  <si>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</si>
  <si>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</si>
  <si>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</si>
  <si>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</si>
  <si>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</si>
  <si>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</si>
  <si>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</si>
  <si>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</si>
  <si>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</si>
  <si>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</si>
  <si>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</si>
  <si>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</si>
  <si>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</si>
  <si>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</si>
  <si>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</si>
  <si>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</si>
  <si>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</si>
  <si>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</si>
  <si>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</si>
  <si>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</si>
  <si>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</si>
  <si>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</si>
  <si>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</si>
  <si>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</si>
  <si>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</si>
  <si>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</si>
  <si>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</si>
  <si>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</si>
  <si>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</si>
  <si>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</si>
  <si>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</si>
  <si>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</si>
  <si>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</si>
  <si>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</si>
  <si>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</si>
  <si>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</si>
  <si>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</si>
  <si>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</si>
  <si>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</si>
  <si>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</si>
  <si>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</si>
  <si>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</si>
  <si>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</si>
  <si>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</si>
  <si>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</si>
  <si>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</si>
  <si>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</si>
  <si>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</si>
  <si>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</si>
  <si>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</si>
  <si>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</si>
  <si>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</si>
  <si>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</si>
  <si>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</si>
  <si>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</si>
  <si>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</si>
  <si>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</si>
  <si>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</si>
  <si>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</si>
  <si>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</si>
  <si>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</si>
  <si>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</si>
  <si>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</si>
  <si>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</si>
  <si>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</si>
  <si>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</si>
  <si>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</si>
  <si>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</si>
  <si>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</si>
  <si>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</si>
  <si>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</si>
  <si>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</si>
  <si>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</si>
  <si>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</si>
  <si>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</si>
  <si>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</si>
  <si>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</si>
  <si>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</si>
  <si>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</si>
  <si>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</si>
  <si>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</si>
  <si>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</si>
  <si>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</si>
  <si>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</si>
  <si>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</si>
  <si>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</si>
  <si>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</si>
  <si>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</si>
  <si>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</si>
  <si>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</si>
  <si>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</si>
  <si>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</si>
  <si>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</si>
  <si>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</si>
  <si>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</si>
  <si>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</si>
  <si>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</si>
  <si>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</si>
  <si>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</si>
  <si>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</si>
  <si>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</si>
  <si>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</si>
  <si>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</si>
  <si>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</si>
  <si>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</si>
  <si>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</si>
  <si>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</si>
  <si>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</si>
  <si>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</si>
  <si>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</si>
  <si>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</si>
  <si>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</si>
  <si>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</si>
  <si>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</si>
  <si>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</si>
  <si>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</si>
  <si>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</si>
  <si>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</si>
  <si>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</si>
  <si>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</si>
  <si>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</si>
  <si>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</si>
  <si>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</si>
  <si>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</si>
  <si>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</si>
  <si>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</si>
  <si>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</si>
  <si>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</si>
  <si>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</si>
  <si>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</si>
  <si>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</si>
  <si>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</si>
  <si>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</si>
  <si>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</si>
  <si>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</si>
  <si>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</si>
  <si>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</si>
  <si>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</si>
  <si>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</si>
  <si>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</si>
  <si>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</si>
  <si>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</si>
  <si>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</si>
  <si>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</si>
  <si>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</si>
  <si>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</si>
  <si>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</si>
  <si>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</si>
  <si>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</si>
  <si>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</si>
  <si>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</si>
  <si>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</si>
  <si>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</si>
  <si>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</si>
  <si>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</si>
  <si>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</si>
  <si>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</si>
  <si>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</si>
  <si>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</si>
  <si>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</si>
  <si>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</si>
  <si>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</si>
  <si>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</si>
  <si>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</si>
  <si>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</si>
  <si>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</si>
  <si>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</si>
  <si>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</si>
  <si>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</si>
  <si>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</si>
  <si>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</si>
  <si>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</si>
  <si>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</si>
  <si>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</si>
  <si>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</si>
  <si>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</si>
  <si>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</si>
  <si>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</si>
  <si>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</si>
  <si>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</si>
  <si>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</si>
  <si>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</si>
  <si>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</si>
  <si>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</si>
  <si>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</si>
  <si>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</si>
  <si>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</si>
  <si>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</si>
  <si>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</si>
  <si>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</si>
  <si>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</si>
  <si>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</si>
  <si>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</si>
  <si>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</si>
  <si>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</si>
  <si>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</si>
  <si>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</si>
  <si>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</si>
  <si>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</si>
  <si>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</si>
  <si>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</si>
  <si>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</si>
  <si>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</si>
  <si>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</si>
  <si>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</si>
  <si>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</si>
  <si>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</si>
  <si>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</si>
  <si>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</si>
  <si>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</si>
  <si>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</si>
  <si>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</si>
  <si>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</si>
  <si>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</si>
  <si>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</si>
  <si>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</si>
  <si>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</si>
  <si>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</si>
  <si>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</si>
  <si>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</si>
  <si>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</si>
  <si>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</si>
  <si>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</si>
  <si>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</si>
  <si>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</si>
  <si>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</si>
  <si>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</si>
  <si>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</si>
  <si>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</si>
  <si>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</si>
  <si>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</si>
  <si>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</si>
  <si>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</si>
  <si>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</si>
  <si>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</si>
  <si>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</si>
  <si>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</si>
  <si>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</si>
  <si>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</si>
  <si>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</si>
  <si>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</si>
  <si>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</si>
  <si>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</si>
  <si>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</si>
  <si>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</si>
  <si>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</si>
  <si>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</si>
  <si>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</si>
  <si>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</si>
  <si>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</si>
  <si>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</si>
  <si>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</si>
  <si>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</si>
  <si>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</si>
  <si>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</si>
  <si>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</si>
  <si>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</si>
  <si>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</si>
  <si>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</si>
  <si>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</si>
  <si>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</si>
  <si>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</si>
  <si>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</si>
  <si>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</si>
  <si>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</si>
  <si>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</si>
  <si>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</si>
  <si>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</si>
  <si>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</si>
  <si>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</si>
  <si>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</si>
  <si>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</si>
  <si>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</si>
  <si>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</si>
  <si>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</si>
  <si>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</si>
  <si>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</si>
  <si>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</si>
  <si>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</si>
  <si>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</si>
  <si>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</si>
  <si>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</si>
  <si>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</si>
  <si>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</si>
  <si>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</si>
  <si>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</si>
  <si>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</si>
  <si>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</si>
  <si>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</si>
  <si>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</si>
  <si>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</si>
  <si>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</si>
  <si>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</si>
  <si>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</si>
  <si>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</si>
  <si>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</si>
  <si>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</si>
  <si>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</si>
  <si>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</si>
  <si>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</si>
  <si>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</si>
  <si>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</si>
  <si>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</si>
  <si>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</si>
  <si>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</si>
  <si>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</si>
  <si>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</si>
  <si>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</si>
  <si>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</si>
  <si>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</si>
  <si>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</si>
  <si>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</si>
  <si>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</si>
  <si>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</si>
  <si>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</si>
  <si>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</si>
  <si>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</si>
  <si>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</si>
  <si>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</si>
  <si>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</si>
  <si>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</si>
  <si>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</si>
  <si>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</si>
  <si>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</si>
  <si>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</si>
  <si>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</si>
  <si>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</si>
  <si>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</si>
  <si>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</si>
  <si>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</si>
  <si>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</si>
  <si>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</si>
  <si>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</si>
  <si>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</si>
  <si>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</si>
  <si>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</si>
  <si>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</si>
  <si>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</si>
  <si>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</si>
  <si>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</si>
  <si>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</si>
  <si>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</si>
  <si>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</si>
  <si>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</si>
  <si>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</si>
  <si>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</si>
  <si>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</si>
  <si>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</si>
  <si>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</si>
  <si>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</si>
  <si>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</si>
  <si>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</si>
  <si>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</si>
  <si>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</si>
  <si>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</si>
  <si>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</si>
  <si>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</si>
  <si>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</si>
  <si>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</si>
  <si>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</si>
  <si>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</si>
  <si>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</si>
  <si>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</si>
  <si>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</si>
  <si>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</si>
  <si>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</si>
  <si>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</si>
  <si>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</si>
  <si>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</si>
  <si>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</si>
  <si>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</si>
  <si>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</si>
  <si>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</si>
  <si>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</si>
  <si>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</si>
  <si>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</si>
  <si>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</si>
  <si>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</si>
  <si>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</si>
  <si>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</si>
  <si>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</si>
  <si>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</si>
  <si>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</si>
  <si>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</si>
  <si>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</si>
  <si>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</si>
  <si>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</si>
  <si>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</si>
  <si>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</si>
  <si>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</si>
  <si>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</si>
  <si>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</si>
  <si>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</si>
  <si>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</si>
  <si>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</si>
  <si>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</si>
  <si>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</si>
  <si>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</si>
  <si>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</si>
  <si>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</si>
  <si>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</si>
  <si>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</si>
  <si>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</si>
  <si>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</si>
  <si>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</si>
  <si>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</si>
  <si>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</si>
  <si>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</si>
  <si>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</si>
  <si>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</si>
  <si>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</si>
  <si>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</si>
  <si>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</si>
  <si>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</si>
  <si>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</si>
  <si>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</si>
  <si>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</si>
  <si>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</si>
  <si>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</si>
  <si>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</si>
  <si>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</si>
  <si>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</si>
  <si>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</si>
  <si>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</si>
  <si>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</si>
  <si>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</si>
  <si>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</si>
  <si>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</si>
  <si>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</si>
  <si>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</si>
  <si>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</si>
  <si>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</si>
  <si>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</si>
  <si>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</si>
  <si>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</si>
  <si>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</si>
  <si>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</si>
  <si>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</si>
  <si>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</si>
  <si>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</si>
  <si>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</si>
  <si>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</si>
  <si>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</si>
  <si>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</si>
  <si>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</si>
  <si>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</si>
  <si>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</si>
  <si>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</si>
  <si>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</si>
  <si>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</si>
  <si>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</si>
  <si>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</si>
  <si>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</si>
  <si>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</si>
  <si>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</si>
  <si>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</si>
  <si>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</si>
  <si>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</si>
  <si>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</si>
  <si>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</si>
  <si>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</si>
  <si>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</si>
  <si>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</si>
  <si>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</si>
  <si>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</si>
  <si>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</si>
  <si>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</si>
  <si>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</si>
  <si>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</si>
  <si>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</si>
  <si>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</si>
  <si>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</si>
  <si>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</si>
  <si>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</si>
  <si>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</si>
  <si>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</si>
  <si>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</si>
  <si>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</si>
  <si>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</si>
  <si>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</si>
  <si>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</si>
  <si>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</si>
  <si>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</si>
  <si>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</si>
  <si>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</si>
  <si>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</si>
  <si>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</si>
  <si>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</si>
  <si>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</si>
  <si>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</si>
  <si>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</si>
  <si>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</si>
  <si>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</si>
  <si>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</si>
  <si>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</si>
  <si>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</si>
  <si>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</si>
  <si>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</si>
  <si>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</si>
  <si>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</si>
  <si>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</si>
  <si>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</si>
  <si>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</si>
  <si>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</si>
  <si>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</si>
  <si>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</si>
  <si>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</si>
  <si>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</si>
  <si>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</si>
  <si>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</si>
  <si>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</si>
  <si>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</si>
  <si>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</si>
  <si>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</si>
  <si>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</si>
  <si>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</si>
  <si>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</si>
  <si>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</si>
  <si>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</si>
  <si>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</si>
  <si>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</si>
  <si>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</si>
  <si>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</si>
  <si>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</si>
  <si>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</si>
  <si>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</si>
  <si>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</si>
  <si>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</si>
  <si>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</si>
  <si>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</si>
  <si>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</si>
  <si>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</si>
  <si>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</si>
  <si>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</si>
  <si>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</si>
  <si>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</si>
  <si>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</si>
  <si>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</si>
  <si>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</si>
  <si>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</si>
  <si>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</si>
  <si>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</si>
  <si>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</si>
  <si>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</si>
  <si>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</si>
  <si>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</si>
  <si>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</si>
  <si>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</si>
  <si>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</si>
  <si>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</si>
  <si>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</si>
  <si>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</si>
  <si>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</si>
  <si>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</si>
  <si>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</si>
  <si>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</si>
  <si>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</si>
  <si>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</si>
  <si>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</si>
  <si>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</si>
  <si>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</si>
  <si>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</si>
  <si>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</si>
  <si>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</si>
  <si>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</si>
  <si>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</si>
  <si>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</si>
  <si>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</si>
  <si>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</si>
  <si>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</si>
  <si>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</si>
  <si>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</si>
  <si>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</si>
  <si>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</si>
  <si>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</si>
  <si>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</si>
  <si>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</si>
  <si>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</si>
  <si>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</si>
  <si>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</si>
  <si>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</si>
  <si>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</si>
  <si>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</si>
  <si>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</si>
  <si>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</si>
  <si>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</si>
  <si>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</si>
  <si>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</si>
  <si>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</si>
  <si>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</si>
  <si>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</si>
  <si>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</si>
  <si>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</si>
  <si>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</si>
  <si>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</si>
  <si>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</si>
  <si>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</si>
  <si>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</si>
  <si>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</si>
  <si>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</si>
  <si>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</si>
  <si>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</si>
  <si>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</si>
  <si>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</si>
  <si>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</si>
  <si>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</si>
  <si>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</si>
  <si>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</si>
  <si>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</si>
  <si>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</si>
  <si>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</si>
  <si>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</si>
  <si>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</si>
  <si>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</si>
  <si>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</si>
  <si>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</si>
  <si>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</si>
  <si>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</si>
  <si>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</si>
  <si>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</si>
  <si>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</si>
  <si>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</si>
  <si>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</si>
  <si>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</si>
  <si>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</si>
  <si>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</si>
  <si>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</si>
  <si>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</si>
  <si>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</si>
  <si>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</si>
  <si>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</si>
  <si>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</si>
  <si>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</si>
  <si>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</si>
  <si>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</si>
  <si>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</si>
  <si>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</si>
  <si>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</si>
  <si>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</si>
  <si>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</si>
  <si>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</si>
  <si>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</si>
  <si>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</si>
  <si>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</si>
  <si>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</si>
  <si>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</si>
  <si>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</si>
  <si>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</si>
  <si>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</si>
  <si>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</si>
  <si>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</si>
  <si>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</si>
  <si>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</si>
  <si>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</si>
  <si>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</si>
  <si>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</si>
  <si>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</si>
  <si>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</si>
  <si>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</si>
  <si>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</si>
  <si>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</si>
  <si>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</si>
  <si>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</si>
  <si>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</si>
  <si>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</si>
  <si>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</si>
  <si>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</si>
  <si>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</si>
  <si>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</si>
  <si>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</si>
  <si>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</si>
  <si>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</si>
  <si>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</si>
  <si>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</si>
  <si>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</si>
  <si>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</si>
  <si>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</si>
  <si>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</si>
  <si>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</si>
  <si>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</si>
  <si>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</si>
  <si>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</si>
  <si>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</si>
  <si>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</si>
  <si>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</si>
  <si>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</si>
  <si>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</si>
  <si>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</si>
  <si>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</si>
  <si>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</si>
  <si>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</si>
  <si>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</si>
  <si>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</si>
  <si>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</si>
  <si>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</si>
  <si>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</si>
  <si>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</si>
  <si>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</si>
  <si>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</si>
  <si>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</si>
  <si>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</si>
  <si>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</si>
  <si>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</si>
  <si>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</si>
  <si>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</si>
  <si>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</si>
  <si>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</si>
  <si>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</si>
  <si>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</si>
  <si>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</si>
  <si>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</si>
  <si>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</si>
  <si>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</si>
  <si>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</si>
  <si>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</si>
  <si>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</si>
  <si>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</si>
  <si>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</si>
  <si>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</si>
  <si>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</si>
  <si>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</si>
  <si>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</si>
  <si>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</si>
  <si>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</si>
  <si>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</si>
  <si>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</si>
  <si>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</si>
  <si>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</si>
  <si>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</si>
  <si>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</si>
  <si>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</si>
  <si>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</si>
  <si>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</si>
  <si>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</si>
  <si>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</si>
  <si>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</si>
  <si>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</si>
  <si>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</si>
  <si>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</si>
  <si>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</si>
  <si>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</si>
  <si>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</si>
  <si>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</si>
  <si>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</si>
  <si>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</si>
  <si>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</si>
  <si>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</si>
  <si>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</si>
  <si>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</si>
  <si>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</si>
  <si>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</si>
  <si>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</si>
  <si>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</si>
  <si>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</si>
  <si>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</si>
  <si>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</si>
  <si>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</si>
  <si>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</si>
  <si>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</si>
  <si>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</si>
  <si>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</si>
  <si>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</si>
  <si>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</si>
  <si>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</si>
  <si>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</si>
  <si>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</si>
  <si>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</si>
  <si>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</si>
  <si>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</si>
  <si>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</si>
  <si>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</si>
  <si>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</si>
  <si>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</si>
  <si>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</si>
  <si>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</si>
  <si>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</si>
  <si>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</si>
  <si>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</si>
  <si>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</si>
  <si>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</si>
  <si>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</si>
  <si>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</si>
  <si>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</si>
  <si>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</si>
  <si>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</si>
  <si>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</si>
  <si>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</si>
  <si>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</si>
  <si>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</si>
  <si>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</si>
  <si>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</si>
  <si>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</si>
  <si>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</si>
  <si>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</si>
  <si>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</si>
  <si>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</si>
  <si>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</si>
  <si>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</si>
  <si>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</si>
  <si>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</si>
  <si>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</si>
  <si>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</si>
  <si>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</si>
  <si>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</si>
  <si>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</si>
  <si>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</si>
  <si>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</si>
  <si>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</si>
  <si>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</si>
  <si>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</si>
  <si>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</si>
  <si>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</si>
  <si>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</si>
  <si>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</si>
  <si>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</si>
  <si>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</si>
  <si>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</si>
  <si>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</si>
  <si>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</si>
  <si>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</si>
  <si>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</si>
  <si>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</si>
  <si>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</si>
  <si>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</si>
  <si>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</si>
  <si>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</si>
  <si>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</si>
  <si>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</si>
  <si>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</si>
  <si>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</si>
  <si>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</si>
  <si>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</si>
  <si>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</si>
  <si>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</si>
  <si>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</si>
  <si>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</si>
  <si>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</si>
  <si>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</si>
  <si>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</si>
  <si>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</si>
  <si>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</si>
  <si>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</si>
  <si>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</si>
  <si>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</si>
  <si>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</si>
  <si>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</si>
  <si>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</si>
  <si>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</si>
  <si>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</si>
  <si>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</si>
  <si>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</si>
  <si>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</si>
  <si>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</si>
  <si>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</si>
  <si>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</si>
  <si>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</si>
  <si>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</si>
  <si>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</si>
  <si>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</si>
  <si>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</si>
  <si>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</si>
  <si>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</si>
  <si>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</si>
  <si>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</si>
  <si>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</si>
  <si>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</si>
  <si>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</si>
  <si>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</si>
  <si>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</si>
  <si>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</si>
  <si>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</si>
  <si>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</si>
  <si>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</si>
  <si>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</si>
  <si>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</si>
  <si>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</si>
  <si>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</si>
  <si>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</si>
  <si>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</si>
  <si>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</si>
  <si>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</si>
  <si>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</si>
  <si>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</si>
  <si>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</si>
  <si>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</si>
  <si>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</si>
  <si>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</si>
  <si>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</si>
  <si>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</si>
  <si>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</si>
  <si>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</si>
  <si>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</si>
  <si>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</si>
  <si>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</si>
  <si>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</si>
  <si>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</si>
  <si>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</si>
  <si>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</si>
  <si>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</si>
  <si>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</si>
  <si>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</si>
  <si>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</si>
  <si>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</si>
  <si>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</si>
  <si>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</si>
  <si>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</si>
  <si>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</si>
  <si>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</si>
  <si>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</si>
  <si>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</si>
  <si>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</si>
  <si>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</si>
  <si>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</si>
  <si>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</si>
  <si>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</si>
  <si>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</si>
  <si>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</si>
  <si>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</si>
  <si>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</si>
  <si>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</si>
  <si>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</si>
  <si>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</si>
  <si>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</si>
  <si>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</si>
  <si>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</si>
  <si>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</si>
  <si>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</si>
  <si>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</si>
  <si>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</si>
  <si>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</si>
  <si>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</si>
  <si>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</si>
  <si>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</si>
  <si>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</si>
  <si>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</si>
  <si>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</si>
  <si>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</si>
  <si>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</si>
  <si>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</si>
  <si>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</si>
  <si>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</si>
  <si>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</si>
  <si>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</si>
  <si>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</si>
  <si>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</si>
  <si>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</si>
  <si>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</si>
  <si>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</si>
  <si>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</si>
  <si>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</si>
  <si>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</si>
  <si>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</si>
  <si>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</si>
  <si>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</si>
  <si>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</si>
  <si>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</si>
  <si>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</si>
  <si>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</si>
  <si>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</si>
  <si>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</si>
  <si>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</si>
  <si>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</si>
  <si>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</si>
  <si>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</si>
  <si>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</si>
  <si>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</si>
  <si>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</si>
  <si>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</si>
  <si>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</si>
  <si>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</si>
  <si>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</si>
  <si>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</si>
  <si>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</si>
  <si>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</si>
  <si>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</si>
  <si>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</si>
  <si>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</si>
  <si>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</si>
  <si>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</si>
  <si>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</si>
  <si>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</si>
  <si>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</si>
  <si>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</si>
  <si>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</si>
  <si>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</si>
  <si>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</si>
  <si>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</si>
  <si>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</si>
  <si>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</si>
  <si>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</si>
  <si>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</si>
  <si>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</si>
  <si>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</si>
  <si>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</si>
  <si>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</si>
  <si>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</si>
  <si>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</si>
  <si>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</si>
  <si>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</si>
  <si>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</si>
  <si>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</si>
  <si>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</si>
  <si>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</si>
  <si>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</si>
  <si>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</si>
  <si>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</si>
  <si>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</si>
  <si>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</si>
  <si>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</si>
  <si>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</si>
  <si>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</si>
  <si>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</si>
  <si>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</si>
  <si>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</si>
  <si>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</si>
  <si>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</si>
  <si>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</si>
  <si>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</si>
  <si>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</si>
  <si>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</si>
  <si>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</si>
  <si>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</si>
  <si>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</si>
  <si>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</si>
  <si>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</si>
  <si>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</si>
  <si>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</si>
  <si>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</si>
  <si>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</si>
  <si>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</si>
  <si>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</si>
  <si>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</si>
  <si>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</si>
  <si>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</si>
  <si>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</si>
  <si>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</si>
  <si>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</si>
  <si>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</si>
  <si>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</si>
  <si>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</si>
  <si>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</si>
  <si>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</si>
  <si>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</si>
  <si>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</si>
  <si>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</si>
  <si>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</si>
  <si>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</si>
  <si>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</si>
  <si>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</si>
  <si>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</si>
  <si>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</si>
  <si>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</si>
  <si>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</si>
  <si>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</si>
  <si>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</si>
  <si>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</si>
  <si>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</si>
  <si>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</si>
  <si>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</si>
  <si>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</si>
  <si>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</si>
  <si>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</si>
  <si>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</si>
  <si>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</si>
  <si>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</si>
  <si>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</si>
  <si>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</si>
  <si>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</si>
  <si>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</si>
  <si>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</si>
  <si>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</si>
  <si>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</si>
  <si>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</si>
  <si>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</si>
  <si>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</si>
  <si>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</si>
  <si>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</si>
  <si>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</si>
  <si>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</si>
  <si>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</si>
  <si>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</si>
  <si>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</si>
  <si>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</si>
  <si>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</si>
  <si>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</si>
  <si>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</si>
  <si>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</si>
  <si>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</si>
  <si>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</si>
  <si>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</si>
  <si>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</si>
  <si>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</si>
  <si>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</si>
  <si>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</si>
  <si>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</si>
  <si>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</si>
  <si>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</si>
  <si>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</si>
  <si>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</si>
  <si>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</si>
  <si>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</si>
  <si>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</si>
  <si>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</si>
  <si>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</si>
  <si>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</si>
  <si>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</si>
  <si>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</si>
  <si>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</si>
  <si>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</si>
  <si>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</si>
  <si>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</si>
  <si>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</si>
  <si>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</si>
  <si>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</si>
  <si>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</si>
  <si>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</si>
  <si>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</si>
  <si>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</si>
  <si>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</si>
  <si>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</si>
  <si>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</si>
  <si>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</si>
  <si>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</si>
  <si>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</si>
  <si>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</si>
  <si>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</si>
  <si>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</si>
  <si>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</si>
  <si>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</si>
  <si>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</si>
  <si>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</si>
  <si>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</si>
  <si>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</si>
  <si>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</si>
  <si>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</si>
  <si>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</si>
  <si>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</si>
  <si>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</si>
  <si>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</si>
  <si>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</si>
  <si>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</si>
  <si>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</si>
  <si>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</si>
  <si>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</si>
  <si>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</si>
  <si>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</si>
  <si>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</si>
  <si>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</si>
  <si>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</si>
  <si>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</si>
  <si>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</si>
  <si>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</si>
  <si>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</si>
  <si>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</si>
  <si>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</si>
  <si>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</si>
  <si>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</si>
  <si>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</si>
  <si>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</si>
  <si>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</si>
  <si>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</si>
  <si>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</si>
  <si>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</si>
  <si>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</si>
  <si>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</si>
  <si>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</si>
  <si>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</si>
  <si>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</si>
  <si>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</si>
  <si>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</si>
  <si>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</si>
  <si>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</si>
  <si>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</si>
  <si>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</si>
  <si>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</si>
  <si>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</si>
  <si>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</si>
  <si>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</si>
  <si>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</si>
  <si>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</si>
  <si>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</si>
  <si>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</si>
  <si>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</si>
  <si>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</si>
  <si>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</si>
  <si>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</si>
  <si>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</si>
  <si>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</si>
  <si>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</si>
  <si>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</si>
  <si>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</si>
  <si>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</si>
  <si>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</si>
  <si>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</si>
  <si>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</si>
  <si>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</si>
  <si>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</si>
  <si>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</si>
  <si>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</si>
  <si>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</si>
  <si>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</si>
  <si>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</si>
  <si>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</si>
  <si>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</si>
  <si>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</si>
  <si>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</si>
  <si>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</si>
  <si>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</si>
  <si>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</si>
  <si>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</si>
  <si>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</si>
  <si>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</si>
  <si>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</si>
  <si>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</si>
  <si>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</si>
  <si>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</si>
  <si>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</si>
  <si>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</si>
  <si>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</si>
  <si>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</si>
  <si>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</si>
  <si>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</si>
  <si>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</si>
  <si>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</si>
  <si>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</si>
  <si>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</si>
  <si>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</si>
  <si>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</si>
  <si>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</si>
  <si>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</si>
  <si>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</si>
  <si>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</si>
  <si>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</si>
  <si>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</si>
  <si>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</si>
  <si>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</si>
  <si>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</si>
  <si>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</si>
  <si>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</si>
  <si>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</si>
  <si>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</si>
  <si>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</si>
  <si>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</si>
  <si>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</si>
  <si>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</si>
  <si>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</si>
  <si>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</si>
  <si>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</si>
  <si>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</si>
  <si>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</si>
  <si>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</si>
  <si>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</si>
  <si>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</si>
  <si>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</si>
  <si>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</si>
  <si>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</si>
  <si>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</si>
  <si>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</si>
  <si>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</si>
  <si>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</si>
  <si>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</si>
  <si>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</si>
  <si>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</si>
  <si>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</si>
  <si>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</si>
  <si>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</si>
  <si>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</si>
  <si>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</si>
  <si>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</si>
  <si>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</si>
  <si>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</si>
  <si>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</si>
  <si>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</si>
  <si>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</si>
  <si>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</si>
  <si>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</si>
  <si>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</si>
  <si>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</si>
  <si>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</si>
  <si>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</si>
  <si>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</si>
  <si>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</si>
  <si>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</si>
  <si>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</si>
  <si>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</si>
  <si>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</si>
  <si>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</si>
  <si>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</si>
  <si>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</si>
  <si>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</si>
  <si>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</si>
  <si>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</si>
  <si>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</si>
  <si>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</si>
  <si>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</si>
  <si>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</si>
  <si>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</si>
  <si>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</si>
  <si>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</si>
  <si>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</si>
  <si>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</si>
  <si>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</si>
  <si>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</si>
  <si>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</si>
  <si>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</si>
  <si>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</si>
  <si>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</si>
  <si>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</si>
  <si>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</si>
  <si>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</si>
  <si>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</si>
  <si>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</si>
  <si>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</si>
  <si>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</si>
  <si>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</si>
  <si>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</si>
  <si>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</si>
  <si>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</si>
  <si>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</si>
  <si>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</si>
  <si>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</si>
  <si>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</si>
  <si>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</si>
  <si>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</si>
  <si>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</si>
  <si>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</si>
  <si>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</si>
  <si>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</si>
  <si>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</si>
  <si>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</si>
  <si>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</si>
  <si>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</si>
  <si>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</si>
  <si>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</si>
  <si>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</si>
  <si>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</si>
  <si>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</si>
  <si>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</si>
  <si>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</si>
  <si>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</si>
  <si>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</si>
  <si>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</si>
  <si>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</si>
  <si>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</si>
  <si>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</si>
  <si>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</si>
  <si>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</si>
  <si>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</si>
  <si>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</si>
  <si>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</si>
  <si>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</si>
  <si>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</si>
  <si>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</si>
  <si>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</si>
  <si>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</si>
  <si>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</si>
  <si>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</si>
  <si>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</si>
  <si>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</si>
  <si>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</si>
  <si>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</si>
  <si>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</si>
  <si>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</si>
  <si>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</si>
  <si>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</si>
  <si>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</si>
  <si>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</si>
  <si>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</si>
  <si>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</si>
  <si>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</si>
  <si>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</si>
  <si>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</si>
  <si>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</si>
  <si>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</si>
  <si>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</si>
  <si>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</si>
  <si>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</si>
  <si>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</si>
  <si>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</si>
  <si>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</si>
  <si>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</si>
  <si>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</si>
  <si>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</si>
  <si>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</si>
  <si>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</si>
  <si>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</si>
  <si>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</si>
  <si>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</si>
  <si>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</si>
  <si>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</si>
  <si>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</si>
  <si>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</si>
  <si>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</si>
  <si>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</si>
  <si>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</si>
  <si>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</si>
  <si>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</si>
  <si>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</si>
  <si>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</si>
  <si>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</si>
  <si>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</si>
  <si>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</si>
  <si>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</si>
  <si>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</si>
  <si>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</si>
  <si>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</si>
  <si>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</si>
  <si>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</si>
  <si>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</si>
  <si>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</si>
  <si>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</si>
  <si>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</si>
  <si>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</si>
  <si>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</si>
  <si>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</si>
  <si>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</si>
  <si>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</si>
  <si>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</si>
  <si>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</si>
  <si>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</si>
  <si>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</si>
  <si>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</si>
  <si>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</si>
  <si>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</si>
  <si>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</si>
  <si>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</si>
  <si>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</si>
  <si>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</si>
  <si>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</si>
  <si>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</si>
  <si>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</si>
  <si>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</si>
  <si>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</si>
  <si>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</si>
  <si>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</si>
  <si>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</si>
  <si>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</si>
  <si>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</si>
  <si>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</si>
  <si>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</si>
  <si>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</si>
  <si>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</si>
  <si>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</si>
  <si>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</si>
  <si>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</si>
  <si>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</si>
  <si>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</si>
  <si>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</si>
  <si>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</si>
  <si>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</si>
  <si>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</si>
  <si>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</si>
  <si>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</si>
  <si>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</si>
  <si>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</si>
  <si>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</si>
  <si>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</si>
  <si>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</si>
  <si>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</si>
  <si>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</si>
  <si>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</si>
  <si>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</si>
  <si>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</si>
  <si>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</si>
  <si>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</si>
  <si>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</si>
  <si>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</si>
  <si>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</si>
  <si>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</si>
  <si>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</si>
  <si>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</si>
  <si>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</si>
  <si>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</si>
  <si>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</si>
  <si>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</si>
  <si>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</si>
  <si>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</si>
  <si>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</si>
  <si>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</si>
  <si>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</si>
  <si>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</si>
  <si>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</si>
  <si>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</si>
  <si>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</si>
  <si>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</si>
  <si>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</si>
  <si>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</si>
  <si>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</si>
  <si>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</si>
  <si>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</si>
  <si>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</si>
  <si>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</si>
  <si>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</si>
  <si>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</si>
  <si>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</si>
  <si>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</si>
  <si>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</si>
  <si>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</si>
  <si>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</si>
  <si>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</si>
  <si>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</si>
  <si>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</si>
  <si>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</si>
  <si>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</si>
  <si>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</si>
  <si>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</si>
  <si>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</si>
  <si>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</si>
  <si>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</si>
  <si>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</si>
  <si>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</si>
  <si>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</si>
  <si>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</si>
  <si>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</si>
  <si>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</si>
  <si>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</si>
  <si>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</si>
  <si>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</si>
  <si>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</si>
  <si>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</si>
  <si>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</si>
  <si>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</si>
  <si>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</si>
  <si>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</si>
  <si>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</si>
  <si>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</si>
  <si>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</si>
  <si>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</si>
  <si>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</si>
  <si>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</si>
  <si>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</si>
  <si>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</si>
  <si>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</si>
  <si>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</si>
  <si>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</si>
  <si>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</si>
  <si>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</si>
  <si>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</si>
  <si>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</si>
  <si>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</si>
  <si>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</si>
  <si>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</si>
  <si>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</si>
  <si>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</si>
  <si>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</si>
  <si>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</si>
  <si>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</si>
  <si>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</si>
  <si>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</si>
  <si>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</si>
  <si>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</si>
  <si>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</si>
  <si>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</si>
  <si>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</si>
  <si>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</si>
  <si>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</si>
  <si>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</si>
  <si>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</si>
  <si>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</si>
  <si>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</si>
  <si>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</si>
  <si>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</si>
  <si>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</si>
  <si>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</si>
  <si>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</si>
  <si>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</si>
  <si>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</si>
  <si>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</si>
  <si>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</si>
  <si>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</si>
  <si>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</si>
  <si>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</si>
  <si>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</si>
  <si>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</si>
  <si>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</si>
  <si>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</si>
  <si>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</si>
  <si>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</si>
  <si>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</si>
  <si>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</si>
  <si>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</si>
  <si>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</si>
  <si>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</si>
  <si>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</si>
  <si>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</si>
  <si>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</si>
  <si>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</si>
  <si>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</si>
  <si>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</si>
  <si>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</si>
  <si>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</si>
  <si>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</si>
  <si>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</si>
  <si>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</si>
  <si>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</si>
  <si>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</si>
  <si>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</si>
  <si>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</si>
  <si>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</si>
  <si>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</si>
  <si>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</si>
  <si>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</si>
  <si>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</si>
  <si>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</si>
  <si>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</si>
  <si>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</si>
  <si>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</si>
  <si>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</si>
  <si>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</si>
  <si>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</si>
  <si>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</si>
  <si>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</si>
  <si>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</si>
  <si>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</si>
  <si>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</si>
  <si>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</si>
  <si>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</si>
  <si>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</si>
  <si>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</si>
  <si>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</si>
  <si>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</si>
  <si>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</si>
  <si>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</si>
  <si>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</si>
  <si>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</si>
  <si>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</si>
  <si>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</si>
  <si>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</si>
  <si>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</si>
  <si>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</si>
  <si>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</si>
  <si>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</si>
  <si>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</si>
  <si>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</si>
  <si>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</si>
  <si>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</si>
  <si>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</si>
  <si>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</si>
  <si>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</si>
  <si>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</si>
  <si>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</si>
  <si>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</si>
  <si>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</si>
  <si>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</si>
  <si>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</si>
  <si>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</si>
  <si>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</si>
  <si>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</si>
  <si>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</si>
  <si>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</si>
  <si>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</si>
  <si>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</si>
  <si>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</si>
  <si>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</si>
  <si>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</si>
  <si>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</si>
  <si>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</si>
  <si>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</si>
  <si>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</si>
  <si>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</si>
  <si>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</si>
  <si>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</si>
  <si>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</si>
  <si>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</si>
  <si>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</si>
  <si>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</si>
  <si>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</si>
  <si>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</si>
  <si>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</si>
  <si>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</si>
  <si>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</si>
  <si>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</si>
  <si>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</si>
  <si>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</si>
  <si>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</si>
  <si>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</si>
  <si>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</si>
  <si>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</si>
  <si>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</si>
  <si>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</si>
  <si>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</si>
  <si>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</si>
  <si>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</si>
  <si>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</si>
  <si>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</si>
  <si>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</si>
  <si>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</si>
  <si>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</si>
  <si>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</si>
  <si>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</si>
  <si>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</si>
  <si>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</si>
  <si>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</si>
  <si>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</si>
  <si>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</si>
  <si>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</si>
  <si>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</si>
  <si>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</si>
  <si>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</si>
  <si>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</si>
  <si>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</si>
  <si>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</si>
  <si>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</si>
  <si>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</si>
  <si>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</si>
  <si>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</si>
  <si>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</si>
  <si>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</si>
  <si>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</si>
  <si>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</si>
  <si>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</si>
  <si>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</si>
  <si>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</si>
  <si>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</si>
  <si>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</si>
  <si>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</si>
  <si>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</si>
  <si>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</si>
  <si>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</si>
  <si>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</si>
  <si>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</si>
  <si>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</si>
  <si>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</si>
  <si>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</si>
  <si>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</si>
  <si>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</si>
  <si>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</si>
  <si>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</si>
  <si>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</si>
  <si>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</si>
  <si>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</si>
  <si>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</si>
  <si>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</si>
  <si>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</si>
  <si>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</si>
  <si>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</si>
  <si>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</si>
  <si>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</si>
  <si>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</si>
  <si>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</si>
  <si>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</si>
  <si>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</si>
  <si>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</si>
  <si>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</si>
  <si>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</si>
  <si>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</si>
  <si>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</si>
  <si>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</si>
  <si>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</si>
  <si>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</si>
  <si>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</si>
  <si>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</si>
  <si>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</si>
  <si>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</si>
  <si>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</si>
  <si>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</si>
  <si>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</si>
  <si>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</si>
  <si>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</si>
  <si>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</si>
  <si>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</si>
  <si>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</si>
  <si>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</si>
  <si>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</si>
  <si>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</si>
  <si>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</si>
  <si>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</si>
  <si>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</si>
  <si>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</si>
  <si>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</si>
  <si>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</si>
  <si>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</si>
  <si>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</si>
  <si>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</si>
  <si>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</si>
  <si>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</si>
  <si>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</si>
  <si>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</si>
  <si>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</si>
  <si>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</si>
  <si>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</si>
  <si>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</si>
  <si>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</si>
  <si>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</si>
  <si>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</si>
  <si>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</si>
  <si>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</si>
  <si>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</si>
  <si>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</si>
  <si>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</si>
  <si>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</si>
  <si>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</si>
  <si>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</si>
  <si>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</si>
  <si>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</si>
  <si>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</si>
  <si>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</si>
  <si>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</si>
  <si>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</si>
  <si>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</si>
  <si>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</si>
  <si>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</si>
  <si>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</si>
  <si>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</si>
  <si>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</si>
  <si>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</si>
  <si>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</si>
  <si>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</si>
  <si>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</si>
  <si>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</si>
  <si>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</si>
  <si>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</si>
  <si>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</si>
  <si>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</si>
  <si>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</si>
  <si>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</si>
  <si>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</si>
  <si>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</si>
  <si>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</si>
  <si>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</si>
  <si>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</si>
  <si>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</si>
  <si>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</si>
  <si>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</si>
  <si>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</si>
  <si>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</si>
  <si>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</si>
  <si>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</si>
  <si>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</si>
  <si>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</si>
  <si>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</si>
  <si>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</si>
  <si>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</si>
  <si>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</si>
  <si>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</si>
  <si>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</si>
  <si>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</si>
  <si>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</si>
  <si>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</si>
  <si>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</si>
  <si>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</si>
  <si>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</si>
  <si>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</si>
  <si>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</si>
  <si>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</si>
  <si>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</si>
  <si>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</si>
  <si>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</si>
  <si>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</si>
  <si>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</si>
  <si>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</si>
  <si>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</si>
  <si>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</si>
  <si>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</si>
  <si>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</si>
  <si>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</si>
  <si>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</si>
  <si>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</si>
  <si>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</si>
  <si>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</si>
  <si>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</si>
  <si>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</si>
  <si>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</si>
  <si>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</si>
  <si>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</si>
  <si>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</si>
  <si>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</si>
  <si>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</si>
  <si>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</si>
  <si>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</si>
  <si>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</si>
  <si>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</si>
  <si>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</si>
  <si>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</si>
  <si>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</si>
  <si>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</si>
  <si>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</si>
  <si>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</si>
  <si>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</si>
  <si>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</si>
  <si>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</si>
  <si>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</si>
  <si>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</si>
  <si>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</si>
  <si>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</si>
  <si>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</si>
  <si>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</si>
  <si>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</si>
  <si>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</si>
  <si>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</si>
  <si>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</si>
  <si>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</si>
  <si>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</si>
  <si>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</si>
  <si>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</si>
  <si>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</si>
  <si>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</si>
  <si>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</si>
  <si>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</si>
  <si>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</si>
  <si>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</si>
  <si>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</si>
  <si>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</si>
  <si>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</si>
  <si>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</si>
  <si>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</si>
  <si>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</si>
  <si>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</si>
  <si>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</si>
  <si>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</si>
  <si>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</si>
  <si>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</si>
  <si>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</si>
  <si>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</si>
  <si>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</si>
  <si>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</si>
  <si>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</si>
  <si>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</si>
  <si>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</si>
  <si>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</si>
  <si>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</si>
  <si>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</si>
  <si>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</si>
  <si>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</si>
  <si>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</si>
  <si>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</si>
  <si>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</si>
  <si>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</si>
  <si>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</si>
  <si>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</si>
  <si>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</si>
  <si>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</si>
  <si>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</si>
  <si>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</si>
  <si>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</si>
  <si>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</si>
  <si>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</si>
  <si>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</si>
  <si>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</si>
  <si>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</si>
  <si>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</si>
  <si>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</si>
  <si>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</si>
  <si>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</si>
  <si>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</si>
  <si>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</si>
  <si>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</si>
  <si>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</si>
  <si>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</si>
  <si>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</si>
  <si>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</si>
  <si>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</si>
  <si>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</si>
  <si>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</si>
  <si>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</si>
  <si>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</si>
  <si>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</si>
  <si>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</si>
  <si>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</si>
  <si>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</si>
  <si>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</si>
  <si>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</si>
  <si>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</si>
  <si>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</si>
  <si>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</si>
  <si>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</si>
  <si>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</si>
  <si>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</si>
  <si>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</si>
  <si>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</si>
  <si>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</si>
  <si>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</si>
  <si>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</si>
  <si>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</si>
  <si>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</si>
  <si>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</si>
  <si>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</si>
  <si>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</si>
  <si>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</si>
  <si>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</si>
  <si>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</si>
  <si>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</si>
  <si>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</si>
  <si>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</si>
  <si>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</si>
  <si>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</si>
  <si>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</si>
  <si>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</si>
  <si>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</si>
  <si>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</si>
  <si>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</si>
  <si>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</si>
  <si>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</si>
  <si>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</si>
  <si>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</si>
  <si>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</si>
  <si>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</si>
  <si>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</si>
  <si>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</si>
  <si>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</si>
  <si>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</si>
  <si>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</si>
  <si>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</si>
  <si>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</si>
  <si>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</si>
  <si>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</si>
  <si>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</si>
  <si>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</si>
  <si>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</si>
  <si>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</si>
  <si>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</si>
  <si>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</si>
  <si>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</si>
  <si>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</si>
  <si>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</si>
  <si>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</si>
  <si>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</si>
  <si>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</si>
  <si>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</si>
  <si>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</si>
  <si>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</si>
  <si>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</si>
  <si>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</si>
  <si>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</si>
  <si>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</si>
  <si>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</si>
  <si>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</si>
  <si>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</si>
  <si>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</si>
  <si>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</si>
  <si>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</si>
  <si>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</si>
  <si>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</si>
  <si>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</si>
  <si>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</si>
  <si>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</si>
  <si>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</si>
  <si>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</si>
  <si>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</si>
  <si>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</si>
  <si>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</si>
  <si>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</si>
  <si>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</si>
  <si>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</si>
  <si>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</si>
  <si>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</si>
  <si>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</si>
  <si>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</si>
  <si>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</si>
  <si>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</si>
  <si>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</si>
  <si>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</si>
  <si>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</si>
  <si>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</si>
  <si>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</si>
  <si>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</si>
  <si>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</si>
  <si>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</si>
  <si>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</si>
  <si>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</si>
  <si>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</si>
  <si>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</si>
  <si>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</si>
  <si>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</si>
  <si>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</si>
  <si>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</si>
  <si>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</si>
  <si>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</si>
  <si>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</si>
  <si>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</si>
  <si>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</si>
  <si>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</si>
  <si>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</si>
  <si>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</si>
  <si>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</si>
  <si>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</si>
  <si>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</si>
  <si>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</si>
  <si>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</si>
  <si>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</si>
  <si>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</si>
  <si>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</si>
  <si>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</si>
  <si>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</si>
  <si>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</si>
  <si>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</si>
  <si>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</si>
  <si>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</si>
  <si>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</si>
  <si>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</si>
  <si>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</si>
  <si>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</si>
  <si>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</si>
  <si>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</si>
  <si>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</si>
  <si>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</si>
  <si>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</si>
  <si>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</si>
  <si>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</si>
  <si>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</si>
  <si>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</si>
  <si>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</si>
  <si>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</si>
  <si>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</si>
  <si>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</si>
  <si>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</si>
  <si>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</si>
  <si>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</si>
  <si>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</si>
  <si>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</si>
  <si>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</si>
  <si>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</si>
  <si>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</si>
  <si>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</si>
  <si>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</si>
  <si>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</si>
  <si>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</si>
  <si>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</si>
  <si>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</si>
  <si>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</si>
  <si>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</si>
  <si>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</si>
  <si>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</si>
  <si>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</si>
  <si>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</si>
  <si>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</si>
  <si>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</si>
  <si>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</si>
  <si>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</si>
  <si>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</si>
  <si>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</si>
  <si>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</si>
  <si>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</si>
  <si>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</si>
  <si>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</si>
  <si>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</si>
  <si>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</si>
  <si>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</si>
  <si>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</si>
  <si>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</si>
  <si>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</si>
  <si>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</si>
  <si>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</si>
  <si>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</si>
  <si>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</si>
  <si>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</si>
  <si>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</si>
  <si>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</si>
  <si>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</si>
  <si>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</si>
  <si>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</si>
  <si>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</si>
  <si>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</si>
  <si>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</si>
  <si>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</si>
  <si>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</si>
  <si>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</si>
  <si>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</si>
  <si>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</si>
  <si>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</si>
  <si>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</si>
  <si>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</si>
  <si>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</si>
  <si>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</si>
  <si>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</si>
  <si>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</si>
  <si>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</si>
  <si>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</si>
  <si>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</si>
  <si>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</si>
  <si>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</si>
  <si>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</si>
  <si>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</si>
  <si>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</si>
  <si>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</si>
  <si>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</si>
  <si>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</si>
  <si>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</si>
  <si>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</si>
  <si>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</si>
  <si>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</si>
  <si>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</si>
  <si>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</si>
  <si>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</si>
  <si>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</si>
  <si>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</si>
  <si>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</si>
  <si>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</si>
  <si>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</si>
  <si>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</si>
  <si>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</si>
  <si>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</si>
  <si>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</si>
  <si>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</si>
  <si>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</si>
  <si>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</si>
  <si>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</si>
  <si>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</si>
  <si>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</si>
  <si>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</si>
  <si>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</si>
  <si>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</si>
  <si>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</si>
  <si>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</si>
  <si>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</si>
  <si>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</si>
  <si>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</si>
  <si>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</si>
  <si>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</si>
  <si>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</si>
  <si>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</si>
  <si>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</si>
  <si>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</si>
  <si>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</si>
  <si>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</si>
  <si>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</si>
  <si>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</si>
  <si>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</si>
  <si>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</si>
  <si>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</si>
  <si>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</si>
  <si>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</si>
  <si>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</si>
  <si>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</si>
  <si>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</si>
  <si>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</si>
  <si>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</si>
  <si>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</si>
  <si>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</si>
  <si>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</si>
  <si>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</si>
  <si>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</si>
  <si>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</si>
  <si>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</si>
  <si>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</si>
  <si>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</si>
  <si>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</si>
  <si>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</si>
  <si>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</si>
  <si>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</si>
  <si>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</si>
  <si>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</si>
  <si>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</si>
  <si>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</si>
  <si>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</si>
  <si>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</si>
  <si>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</si>
  <si>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</si>
  <si>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</si>
  <si>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</si>
  <si>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</si>
  <si>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</si>
  <si>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</si>
  <si>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</si>
  <si>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</si>
  <si>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</si>
  <si>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</si>
  <si>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</si>
  <si>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</si>
  <si>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</si>
  <si>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</si>
  <si>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</si>
  <si>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</si>
  <si>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</si>
  <si>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</si>
  <si>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</si>
  <si>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</si>
  <si>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</si>
  <si>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</si>
  <si>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</si>
  <si>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</si>
  <si>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</si>
  <si>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</si>
  <si>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</si>
  <si>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</si>
  <si>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</si>
  <si>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</si>
  <si>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</si>
  <si>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</si>
  <si>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</si>
  <si>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</si>
  <si>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</si>
  <si>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</si>
  <si>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</si>
  <si>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</si>
  <si>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</si>
  <si>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</si>
  <si>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</si>
  <si>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</si>
  <si>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</si>
  <si>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</si>
  <si>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</si>
  <si>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</si>
  <si>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</si>
  <si>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</si>
  <si>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</si>
  <si>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</si>
  <si>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</si>
  <si>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</si>
  <si>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</si>
  <si>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</si>
  <si>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</si>
  <si>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</si>
  <si>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</si>
  <si>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</si>
  <si>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</si>
  <si>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</si>
  <si>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</si>
  <si>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</si>
  <si>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</si>
  <si>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</si>
  <si>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</si>
  <si>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</si>
  <si>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</si>
  <si>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</si>
  <si>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</si>
  <si>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</si>
  <si>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</si>
  <si>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</si>
  <si>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</si>
  <si>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</si>
  <si>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</si>
  <si>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</si>
  <si>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</si>
  <si>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</si>
  <si>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</si>
  <si>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</si>
  <si>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</si>
  <si>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</si>
  <si>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</si>
  <si>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</si>
  <si>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</si>
  <si>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</si>
  <si>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</si>
  <si>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</si>
  <si>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</si>
  <si>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</si>
  <si>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</si>
  <si>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</si>
  <si>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</si>
  <si>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</si>
  <si>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</si>
  <si>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</si>
  <si>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</si>
  <si>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</si>
  <si>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</si>
  <si>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</si>
  <si>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</si>
  <si>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</si>
  <si>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</si>
  <si>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</si>
  <si>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</si>
  <si>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</si>
  <si>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</si>
  <si>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</si>
  <si>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</si>
  <si>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</si>
  <si>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</si>
  <si>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</si>
  <si>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</si>
  <si>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</si>
  <si>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</si>
  <si>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</si>
  <si>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</si>
  <si>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</si>
  <si>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</si>
  <si>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</si>
  <si>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</si>
  <si>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</si>
  <si>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</si>
  <si>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</si>
  <si>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</si>
  <si>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</si>
  <si>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</si>
  <si>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</si>
  <si>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</si>
  <si>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</si>
  <si>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</si>
  <si>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</si>
  <si>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</si>
  <si>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</si>
  <si>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</si>
  <si>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</si>
  <si>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</si>
  <si>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</si>
  <si>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</si>
  <si>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</si>
  <si>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</si>
  <si>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</si>
  <si>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</si>
  <si>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</si>
  <si>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</si>
  <si>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</si>
  <si>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</si>
  <si>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</si>
  <si>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</si>
  <si>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</si>
  <si>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</si>
  <si>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</si>
  <si>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</si>
  <si>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</si>
  <si>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</si>
  <si>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</si>
  <si>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</si>
  <si>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</si>
  <si>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</si>
  <si>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</si>
  <si>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</si>
  <si>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</si>
  <si>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</si>
  <si>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</si>
  <si>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</si>
  <si>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</si>
  <si>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</si>
  <si>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</si>
  <si>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</si>
  <si>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</si>
  <si>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</si>
  <si>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</si>
  <si>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</si>
  <si>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</si>
  <si>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</si>
  <si>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</si>
  <si>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</si>
  <si>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</si>
  <si>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</si>
  <si>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</si>
  <si>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</si>
  <si>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</si>
  <si>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</si>
  <si>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</si>
  <si>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</si>
  <si>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</si>
  <si>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</si>
  <si>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</si>
  <si>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</si>
  <si>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</si>
  <si>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</si>
  <si>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</si>
  <si>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</si>
  <si>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</si>
  <si>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</si>
  <si>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</si>
  <si>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</si>
  <si>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</si>
  <si>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</si>
  <si>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</si>
  <si>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</si>
  <si>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</si>
  <si>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</si>
  <si>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</si>
  <si>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</si>
  <si>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</si>
  <si>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</si>
  <si>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</si>
  <si>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</si>
  <si>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</si>
  <si>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</si>
  <si>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</si>
  <si>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</si>
  <si>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</si>
  <si>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</si>
  <si>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</si>
  <si>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</si>
  <si>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</si>
  <si>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</si>
  <si>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</si>
  <si>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</si>
  <si>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</si>
  <si>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</si>
  <si>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</si>
  <si>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</si>
  <si>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</si>
  <si>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</si>
  <si>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</si>
  <si>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</si>
  <si>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</si>
  <si>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</si>
  <si>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</si>
  <si>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</si>
  <si>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</si>
  <si>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</si>
  <si>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</si>
  <si>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</si>
  <si>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</si>
  <si>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</si>
  <si>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</si>
  <si>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</si>
  <si>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</si>
  <si>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</si>
  <si>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</si>
  <si>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</si>
  <si>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</si>
  <si>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</si>
  <si>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</si>
  <si>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</si>
  <si>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</si>
  <si>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</si>
  <si>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</si>
  <si>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</si>
  <si>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</si>
  <si>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</si>
  <si>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</si>
  <si>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</si>
  <si>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</si>
  <si>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</si>
  <si>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</si>
  <si>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</si>
  <si>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</si>
  <si>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</si>
  <si>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</si>
  <si>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</si>
  <si>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</si>
  <si>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</si>
  <si>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</si>
  <si>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</si>
  <si>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</si>
  <si>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</si>
  <si>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</si>
  <si>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</si>
  <si>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</si>
  <si>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</si>
  <si>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</si>
  <si>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</si>
  <si>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</si>
  <si>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</si>
  <si>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</si>
  <si>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</si>
  <si>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</si>
  <si>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</si>
  <si>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</si>
  <si>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</si>
  <si>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</si>
  <si>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</si>
  <si>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</si>
  <si>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</si>
  <si>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</si>
  <si>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</si>
  <si>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</si>
  <si>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</si>
  <si>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</si>
  <si>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</si>
  <si>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</si>
  <si>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</si>
  <si>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</si>
  <si>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</si>
  <si>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</si>
  <si>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</si>
  <si>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</si>
  <si>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</si>
  <si>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</si>
  <si>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</si>
  <si>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</si>
  <si>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</si>
  <si>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</si>
  <si>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</si>
  <si>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</si>
  <si>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</si>
  <si>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</si>
  <si>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</si>
  <si>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</si>
  <si>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</si>
  <si>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</si>
  <si>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</si>
  <si>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</si>
  <si>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</si>
  <si>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</si>
  <si>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</si>
  <si>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</si>
  <si>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</si>
  <si>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</si>
  <si>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</si>
  <si>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</si>
  <si>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</si>
  <si>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</si>
  <si>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</si>
  <si>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</si>
  <si>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</si>
  <si>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</si>
  <si>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</si>
  <si>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</si>
  <si>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</si>
  <si>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</si>
  <si>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</si>
  <si>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</si>
  <si>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</si>
  <si>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</si>
  <si>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</si>
  <si>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</si>
  <si>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</si>
  <si>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</si>
  <si>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</si>
  <si>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</si>
  <si>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</si>
  <si>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</si>
  <si>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</si>
  <si>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</si>
  <si>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</si>
  <si>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</si>
  <si>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</si>
  <si>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</si>
  <si>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</si>
  <si>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</si>
  <si>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</si>
  <si>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</si>
  <si>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</si>
  <si>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</si>
  <si>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</si>
  <si>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</si>
  <si>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</si>
  <si>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</si>
  <si>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</si>
  <si>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</si>
  <si>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</si>
  <si>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</si>
  <si>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</si>
  <si>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</si>
  <si>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</si>
  <si>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</si>
  <si>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</si>
  <si>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</si>
  <si>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</si>
  <si>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</si>
  <si>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</si>
  <si>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</si>
  <si>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</si>
  <si>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</si>
  <si>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</si>
  <si>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</si>
  <si>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</si>
  <si>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</si>
  <si>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</si>
  <si>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</si>
  <si>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</si>
  <si>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</si>
  <si>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</si>
  <si>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</si>
  <si>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</si>
  <si>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</si>
  <si>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</si>
  <si>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</si>
  <si>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</si>
  <si>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</si>
  <si>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</si>
  <si>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</si>
  <si>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</si>
  <si>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</si>
  <si>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</si>
  <si>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</si>
  <si>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</si>
  <si>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</si>
  <si>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</si>
  <si>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</si>
  <si>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</si>
  <si>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</si>
  <si>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</si>
  <si>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</si>
  <si>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</si>
  <si>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</si>
  <si>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</si>
  <si>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</si>
  <si>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</si>
  <si>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</si>
  <si>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</si>
  <si>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</si>
  <si>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</si>
  <si>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</si>
  <si>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</si>
  <si>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</si>
  <si>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</si>
  <si>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</si>
  <si>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</si>
  <si>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</si>
  <si>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</si>
  <si>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</si>
  <si>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</si>
  <si>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</si>
  <si>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</si>
  <si>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</si>
  <si>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</si>
  <si>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</si>
  <si>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</si>
  <si>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</si>
  <si>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</si>
  <si>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</si>
  <si>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</si>
  <si>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</si>
  <si>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</si>
  <si>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</si>
  <si>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</si>
  <si>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</si>
  <si>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</si>
  <si>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</si>
  <si>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</si>
  <si>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</si>
  <si>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</si>
  <si>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</si>
  <si>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</si>
  <si>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</si>
  <si>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</si>
  <si>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</si>
  <si>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</si>
  <si>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</si>
  <si>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</si>
  <si>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</si>
  <si>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</si>
  <si>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</si>
  <si>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</si>
  <si>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</si>
  <si>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</si>
  <si>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</si>
  <si>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</si>
  <si>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</si>
  <si>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</si>
  <si>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</si>
  <si>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</si>
  <si>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</si>
  <si>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</si>
  <si>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</si>
  <si>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</si>
  <si>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</si>
  <si>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</si>
  <si>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</si>
  <si>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</si>
  <si>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</si>
  <si>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</si>
  <si>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</si>
  <si>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</si>
  <si>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</si>
  <si>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</si>
  <si>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</si>
  <si>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</si>
  <si>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</si>
  <si>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</si>
  <si>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</si>
  <si>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</si>
  <si>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</si>
  <si>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</si>
  <si>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</si>
  <si>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</si>
  <si>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</si>
  <si>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</si>
  <si>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</si>
  <si>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</si>
  <si>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</si>
  <si>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</si>
  <si>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</si>
  <si>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</si>
  <si>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</si>
  <si>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</si>
  <si>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</si>
  <si>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</si>
  <si>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</si>
  <si>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</si>
  <si>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</si>
  <si>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</si>
  <si>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</si>
  <si>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</si>
  <si>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</si>
  <si>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</si>
  <si>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</si>
  <si>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</si>
  <si>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</si>
  <si>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</si>
  <si>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</si>
  <si>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</si>
  <si>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</si>
  <si>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</si>
  <si>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</si>
  <si>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</si>
  <si>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</si>
  <si>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</si>
  <si>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</si>
  <si>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</si>
  <si>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</si>
  <si>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</si>
  <si>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</si>
  <si>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</si>
  <si>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</si>
  <si>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</si>
  <si>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</si>
  <si>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</si>
  <si>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</si>
  <si>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</si>
  <si>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</si>
  <si>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</si>
  <si>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</si>
  <si>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</si>
  <si>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</si>
  <si>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</si>
  <si>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</si>
  <si>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</si>
  <si>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</si>
  <si>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</si>
  <si>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</si>
  <si>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</si>
  <si>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</si>
  <si>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</si>
  <si>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</si>
  <si>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</si>
  <si>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</si>
  <si>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</si>
  <si>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</si>
  <si>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</si>
  <si>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</si>
  <si>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</si>
  <si>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</si>
  <si>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</si>
  <si>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</si>
  <si>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</si>
  <si>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</si>
  <si>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</si>
  <si>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</si>
  <si>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</si>
  <si>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</si>
  <si>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</si>
  <si>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</si>
  <si>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</si>
  <si>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</si>
  <si>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</si>
  <si>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</si>
  <si>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</si>
  <si>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</si>
  <si>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</si>
  <si>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</si>
  <si>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</si>
  <si>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</si>
  <si>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</si>
  <si>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</si>
  <si>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</si>
  <si>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</si>
  <si>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</si>
  <si>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</si>
  <si>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</si>
  <si>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</si>
  <si>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</si>
  <si>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</si>
  <si>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</si>
  <si>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</si>
  <si>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</si>
  <si>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</si>
  <si>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</si>
  <si>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</si>
  <si>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</si>
  <si>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</si>
  <si>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</si>
  <si>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</si>
  <si>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</si>
  <si>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</si>
  <si>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</si>
  <si>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</si>
  <si>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</si>
  <si>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</si>
  <si>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</si>
  <si>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</si>
  <si>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</si>
  <si>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</si>
  <si>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</si>
  <si>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</si>
  <si>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</si>
  <si>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</si>
  <si>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</si>
  <si>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</si>
  <si>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</si>
  <si>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</si>
  <si>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</si>
  <si>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</si>
  <si>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</si>
  <si>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</si>
  <si>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</si>
  <si>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</si>
  <si>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</si>
  <si>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</si>
  <si>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</si>
  <si>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</si>
  <si>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</si>
  <si>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</si>
  <si>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</si>
  <si>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</si>
  <si>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</si>
  <si>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</si>
  <si>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</si>
  <si>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</si>
  <si>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</si>
  <si>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</si>
  <si>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</si>
  <si>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</si>
  <si>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</si>
  <si>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</si>
  <si>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</si>
  <si>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</si>
  <si>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</si>
  <si>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</si>
  <si>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</si>
  <si>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</si>
  <si>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</si>
  <si>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</si>
  <si>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</si>
  <si>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</si>
  <si>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</si>
  <si>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</si>
  <si>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</si>
  <si>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</si>
  <si>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</si>
  <si>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</si>
  <si>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</si>
  <si>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</si>
  <si>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</si>
  <si>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</si>
  <si>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</si>
  <si>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</si>
  <si>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</si>
  <si>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</si>
  <si>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</si>
  <si>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</si>
  <si>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</si>
  <si>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</si>
  <si>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</si>
  <si>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</si>
  <si>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</si>
  <si>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</si>
  <si>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</si>
  <si>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</si>
  <si>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</si>
  <si>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</si>
  <si>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</si>
  <si>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</si>
  <si>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</si>
  <si>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</si>
  <si>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</si>
  <si>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</si>
  <si>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</si>
  <si>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</si>
  <si>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</si>
  <si>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</si>
  <si>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</si>
  <si>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</si>
  <si>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</si>
  <si>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</si>
  <si>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</si>
  <si>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</si>
  <si>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</si>
  <si>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</si>
  <si>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</si>
  <si>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</si>
  <si>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</si>
  <si>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</si>
  <si>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</si>
  <si>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</si>
  <si>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</si>
  <si>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</si>
  <si>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</si>
  <si>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</si>
  <si>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</si>
  <si>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</si>
  <si>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</si>
  <si>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</si>
  <si>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</si>
  <si>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</si>
  <si>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</si>
  <si>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</si>
  <si>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</si>
  <si>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</si>
  <si>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</si>
  <si>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</si>
  <si>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</si>
  <si>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</si>
  <si>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</si>
  <si>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</si>
  <si>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</si>
  <si>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</si>
  <si>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</si>
  <si>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</si>
  <si>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</si>
  <si>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</si>
  <si>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</si>
  <si>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</si>
  <si>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</si>
  <si>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</si>
  <si>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</si>
  <si>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</si>
  <si>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</si>
  <si>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</si>
  <si>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</si>
  <si>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</si>
  <si>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</si>
  <si>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</si>
  <si>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</si>
  <si>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</si>
  <si>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</si>
  <si>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</si>
  <si>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</si>
  <si>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</si>
  <si>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</si>
  <si>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</si>
  <si>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</si>
  <si>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</si>
  <si>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</si>
  <si>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</si>
  <si>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</si>
  <si>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</si>
  <si>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</si>
  <si>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</si>
  <si>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</si>
  <si>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</si>
  <si>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</si>
  <si>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</si>
  <si>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</si>
  <si>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</si>
  <si>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</si>
  <si>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</si>
  <si>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</si>
  <si>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</si>
  <si>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</si>
  <si>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</si>
  <si>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</si>
  <si>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</si>
  <si>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</si>
  <si>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</si>
  <si>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</si>
  <si>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</si>
  <si>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</si>
  <si>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</si>
  <si>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</si>
  <si>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</si>
  <si>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</si>
  <si>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</si>
  <si>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</si>
  <si>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</si>
  <si>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</si>
  <si>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</si>
  <si>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</si>
  <si>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</si>
  <si>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</si>
  <si>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</si>
  <si>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</si>
  <si>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</si>
  <si>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</si>
  <si>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</si>
  <si>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</si>
  <si>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</si>
  <si>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</si>
  <si>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</si>
  <si>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</si>
  <si>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</si>
  <si>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</si>
  <si>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</si>
  <si>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</si>
  <si>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</si>
  <si>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</si>
  <si>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</si>
  <si>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</si>
  <si>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</si>
  <si>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</si>
  <si>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</si>
  <si>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</si>
  <si>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</si>
  <si>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</si>
  <si>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</si>
  <si>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</si>
  <si>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</si>
  <si>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</si>
  <si>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</si>
  <si>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</si>
  <si>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</si>
  <si>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</si>
  <si>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</si>
  <si>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</si>
  <si>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</si>
  <si>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</si>
  <si>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</si>
  <si>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</si>
  <si>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</si>
  <si>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</si>
  <si>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</si>
  <si>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</si>
  <si>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</si>
  <si>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</si>
  <si>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</si>
  <si>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</si>
  <si>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</si>
  <si>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</si>
  <si>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</si>
  <si>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</si>
  <si>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</si>
  <si>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</si>
  <si>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</si>
  <si>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</si>
  <si>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</si>
  <si>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</si>
  <si>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</si>
  <si>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</si>
  <si>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</si>
  <si>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</si>
  <si>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</si>
  <si>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</si>
  <si>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</si>
  <si>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</si>
  <si>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</si>
  <si>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</si>
  <si>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</si>
  <si>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</si>
  <si>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</si>
  <si>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</si>
  <si>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</si>
  <si>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</si>
  <si>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</si>
  <si>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</si>
  <si>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</si>
  <si>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</si>
  <si>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</si>
  <si>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</si>
  <si>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</si>
  <si>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</si>
  <si>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</si>
  <si>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</si>
  <si>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</si>
  <si>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</si>
  <si>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</si>
  <si>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</si>
  <si>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</si>
  <si>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</si>
  <si>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</si>
  <si>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</si>
  <si>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</si>
  <si>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</si>
  <si>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</si>
  <si>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</si>
  <si>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</si>
  <si>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</si>
  <si>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</si>
  <si>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</si>
  <si>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</si>
  <si>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</si>
  <si>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</si>
  <si>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</si>
  <si>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</si>
  <si>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</si>
  <si>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</si>
  <si>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</si>
  <si>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</si>
  <si>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</si>
  <si>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</si>
  <si>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</si>
  <si>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</si>
  <si>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</si>
  <si>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</si>
  <si>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</si>
  <si>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</si>
  <si>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</si>
  <si>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</si>
  <si>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</si>
  <si>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</si>
  <si>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</si>
  <si>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</si>
  <si>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</si>
  <si>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</si>
  <si>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</si>
  <si>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</si>
  <si>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</si>
  <si>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</si>
  <si>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</si>
  <si>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</si>
  <si>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</si>
  <si>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</si>
  <si>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</si>
  <si>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</si>
  <si>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</si>
  <si>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</si>
  <si>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</si>
  <si>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</si>
  <si>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</si>
  <si>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</si>
  <si>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</si>
  <si>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</si>
  <si>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</si>
  <si>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</si>
  <si>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</si>
  <si>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</si>
  <si>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</si>
  <si>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</si>
  <si>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</si>
  <si>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</si>
  <si>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</si>
  <si>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</si>
  <si>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</si>
  <si>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</si>
  <si>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</si>
  <si>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</si>
  <si>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</si>
  <si>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</si>
  <si>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</si>
  <si>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</si>
  <si>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</si>
  <si>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</si>
  <si>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</si>
  <si>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</si>
  <si>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</si>
  <si>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</si>
  <si>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</si>
  <si>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</si>
  <si>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</si>
  <si>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</si>
  <si>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</si>
  <si>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</si>
  <si>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</si>
  <si>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</si>
  <si>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</si>
  <si>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</si>
  <si>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</si>
  <si>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</si>
  <si>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</si>
  <si>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</si>
  <si>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</si>
  <si>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</si>
  <si>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</si>
  <si>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</si>
  <si>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</si>
  <si>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</si>
  <si>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</si>
  <si>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</si>
  <si>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</si>
  <si>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</si>
  <si>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</si>
  <si>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</si>
  <si>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</si>
  <si>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</si>
  <si>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</si>
  <si>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</si>
  <si>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</si>
  <si>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</si>
  <si>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</si>
  <si>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</si>
  <si>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</si>
  <si>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</si>
  <si>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</si>
  <si>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</si>
  <si>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</si>
  <si>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</si>
  <si>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</si>
  <si>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</si>
  <si>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</si>
  <si>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</si>
  <si>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</si>
  <si>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</si>
  <si>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</si>
  <si>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</si>
  <si>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</si>
  <si>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</si>
  <si>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</si>
  <si>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</si>
  <si>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</si>
  <si>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</si>
  <si>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</si>
  <si>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</si>
  <si>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</si>
  <si>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</si>
  <si>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</si>
  <si>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</si>
  <si>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</si>
  <si>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</si>
  <si>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</si>
  <si>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</si>
  <si>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</si>
  <si>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</si>
  <si>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</si>
  <si>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</si>
  <si>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</si>
  <si>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</si>
  <si>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</si>
  <si>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</si>
  <si>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</si>
  <si>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</si>
  <si>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</si>
  <si>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</si>
  <si>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</si>
  <si>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</si>
  <si>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</si>
  <si>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</si>
  <si>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</si>
  <si>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</si>
  <si>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</si>
  <si>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</si>
  <si>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</si>
  <si>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</si>
  <si>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</si>
  <si>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</si>
  <si>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</si>
  <si>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</si>
  <si>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</si>
  <si>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</si>
  <si>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</si>
  <si>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</si>
  <si>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</si>
  <si>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</si>
  <si>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</si>
  <si>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</si>
  <si>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</si>
  <si>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</si>
  <si>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</si>
  <si>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</si>
  <si>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</si>
  <si>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</si>
  <si>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</si>
  <si>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</si>
  <si>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</si>
  <si>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</si>
  <si>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</si>
  <si>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</si>
  <si>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</si>
  <si>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</si>
  <si>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</si>
  <si>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</si>
  <si>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</si>
  <si>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</si>
  <si>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</si>
  <si>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</si>
  <si>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</si>
  <si>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</si>
  <si>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</si>
  <si>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</si>
  <si>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</si>
  <si>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</si>
  <si>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</si>
  <si>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</si>
  <si>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</si>
  <si>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</si>
  <si>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</si>
  <si>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</si>
  <si>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</si>
  <si>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</si>
  <si>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</si>
  <si>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</si>
  <si>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</si>
  <si>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</si>
  <si>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</si>
  <si>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</si>
  <si>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</si>
  <si>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</si>
  <si>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</si>
  <si>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</si>
  <si>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</si>
  <si>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</si>
  <si>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</si>
  <si>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</si>
  <si>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</si>
  <si>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</si>
  <si>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</si>
  <si>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</si>
  <si>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</si>
  <si>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</si>
  <si>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</si>
  <si>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</si>
  <si>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</si>
  <si>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</si>
  <si>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</si>
  <si>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</si>
  <si>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</si>
  <si>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</si>
  <si>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</si>
  <si>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</si>
  <si>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</si>
  <si>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</si>
  <si>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</si>
  <si>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</si>
  <si>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</si>
  <si>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</si>
  <si>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</si>
  <si>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</si>
  <si>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</si>
  <si>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</si>
  <si>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</si>
  <si>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</si>
  <si>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</si>
  <si>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</si>
  <si>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</si>
  <si>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</si>
  <si>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</si>
  <si>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</si>
  <si>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</si>
  <si>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</si>
  <si>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</si>
  <si>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</si>
  <si>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</si>
  <si>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</si>
  <si>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</si>
  <si>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</si>
  <si>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</si>
  <si>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</si>
  <si>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</si>
  <si>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</si>
  <si>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</si>
  <si>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</si>
  <si>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</si>
  <si>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</si>
  <si>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</si>
  <si>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</si>
  <si>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</si>
  <si>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</si>
  <si>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</si>
  <si>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</si>
  <si>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</si>
  <si>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</si>
  <si>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</si>
  <si>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</si>
  <si>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</si>
  <si>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</si>
  <si>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</si>
  <si>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</si>
  <si>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</si>
  <si>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</si>
  <si>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</si>
  <si>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</si>
  <si>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</si>
  <si>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</si>
  <si>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</si>
  <si>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</si>
  <si>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</si>
  <si>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</si>
  <si>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</si>
  <si>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</si>
  <si>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</si>
  <si>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</si>
  <si>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</si>
  <si>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</si>
  <si>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</si>
  <si>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</si>
  <si>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</si>
  <si>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</si>
  <si>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</si>
  <si>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</si>
  <si>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</si>
  <si>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</si>
  <si>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</si>
  <si>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</si>
  <si>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</si>
  <si>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</si>
  <si>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</si>
  <si>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</si>
  <si>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</si>
  <si>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</si>
  <si>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</si>
  <si>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</si>
  <si>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</si>
  <si>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</si>
  <si>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</si>
  <si>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</si>
  <si>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</si>
  <si>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</si>
  <si>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</si>
  <si>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</si>
  <si>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</si>
  <si>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</si>
  <si>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</si>
  <si>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</si>
  <si>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</si>
  <si>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</si>
  <si>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</si>
  <si>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</si>
  <si>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</si>
  <si>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</si>
  <si>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</si>
  <si>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</si>
  <si>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</si>
  <si>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</si>
  <si>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</si>
  <si>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</si>
  <si>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</si>
  <si>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</si>
  <si>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</si>
  <si>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</si>
  <si>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</si>
  <si>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</si>
  <si>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</si>
  <si>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</si>
  <si>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</si>
  <si>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</si>
  <si>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</si>
  <si>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</si>
  <si>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</si>
  <si>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</si>
  <si>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</si>
  <si>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</si>
  <si>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</si>
  <si>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</si>
  <si>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</si>
  <si>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</si>
  <si>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</si>
  <si>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</si>
  <si>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</si>
  <si>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</si>
  <si>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</si>
  <si>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</si>
  <si>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</si>
  <si>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</si>
  <si>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</si>
  <si>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</si>
  <si>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</si>
  <si>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</si>
  <si>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</si>
  <si>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</si>
  <si>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</si>
  <si>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</si>
  <si>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</si>
  <si>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</si>
  <si>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</si>
  <si>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</si>
  <si>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</si>
  <si>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</si>
  <si>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</si>
  <si>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</si>
  <si>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</si>
  <si>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</si>
  <si>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</si>
  <si>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</si>
  <si>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</si>
  <si>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</si>
  <si>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</si>
  <si>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</si>
  <si>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</si>
  <si>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</si>
  <si>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</si>
  <si>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</si>
  <si>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</si>
  <si>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</si>
  <si>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</si>
  <si>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</si>
  <si>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</si>
  <si>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</si>
  <si>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</si>
  <si>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</si>
  <si>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</si>
  <si>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</si>
  <si>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</si>
  <si>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</si>
  <si>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</si>
  <si>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</si>
  <si>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</si>
  <si>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</si>
  <si>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</si>
  <si>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</si>
  <si>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</si>
  <si>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</si>
  <si>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</si>
  <si>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</si>
  <si>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</si>
  <si>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</si>
  <si>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</si>
  <si>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</si>
  <si>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</si>
  <si>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</si>
  <si>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</si>
  <si>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</si>
  <si>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</si>
  <si>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</si>
  <si>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</si>
  <si>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</si>
  <si>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</si>
  <si>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</si>
  <si>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</si>
  <si>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</si>
  <si>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</si>
  <si>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</si>
  <si>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</si>
  <si>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</si>
  <si>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</si>
  <si>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</si>
  <si>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</si>
  <si>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</si>
  <si>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</si>
  <si>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</si>
  <si>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</si>
  <si>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</si>
  <si>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</si>
  <si>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</si>
  <si>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</si>
  <si>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</si>
  <si>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</si>
  <si>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</si>
  <si>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</si>
  <si>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</si>
  <si>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</si>
  <si>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</si>
  <si>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</si>
  <si>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</si>
  <si>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</si>
  <si>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</si>
  <si>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</si>
  <si>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</si>
  <si>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</si>
  <si>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</si>
  <si>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</si>
  <si>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</si>
  <si>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</si>
  <si>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</si>
  <si>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</si>
  <si>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</si>
  <si>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</si>
  <si>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</si>
  <si>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</si>
  <si>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</si>
  <si>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</si>
  <si>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</si>
  <si>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</si>
  <si>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</si>
  <si>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</si>
  <si>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</si>
  <si>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</si>
  <si>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</si>
  <si>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</si>
  <si>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</si>
  <si>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</si>
  <si>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</si>
  <si>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</si>
  <si>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</si>
  <si>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</si>
  <si>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</si>
  <si>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</si>
  <si>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</si>
  <si>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</si>
  <si>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</si>
  <si>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</si>
  <si>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</si>
  <si>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</si>
  <si>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</si>
  <si>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</si>
  <si>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</si>
  <si>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</si>
  <si>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</si>
  <si>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</si>
  <si>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</si>
  <si>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</si>
  <si>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</si>
  <si>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</si>
  <si>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</si>
  <si>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</si>
  <si>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</si>
  <si>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</si>
  <si>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</si>
  <si>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</si>
  <si>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</si>
  <si>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</si>
  <si>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</si>
  <si>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</si>
  <si>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</si>
  <si>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</si>
  <si>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</si>
  <si>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</si>
  <si>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</si>
  <si>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</si>
  <si>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</si>
  <si>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</si>
  <si>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</si>
  <si>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</si>
  <si>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</si>
  <si>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</si>
  <si>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</si>
  <si>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</si>
  <si>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</si>
  <si>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</si>
  <si>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</si>
  <si>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</si>
  <si>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</si>
  <si>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</si>
  <si>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</si>
  <si>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</si>
  <si>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</si>
  <si>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</si>
  <si>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</si>
  <si>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</si>
  <si>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</si>
  <si>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</si>
  <si>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</si>
  <si>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</si>
  <si>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</si>
  <si>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</si>
  <si>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</si>
  <si>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</si>
  <si>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</si>
  <si>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</si>
  <si>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</si>
  <si>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</si>
  <si>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</si>
  <si>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</si>
  <si>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</si>
  <si>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</si>
  <si>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</si>
  <si>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</si>
  <si>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</si>
  <si>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</si>
  <si>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</si>
  <si>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</si>
  <si>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</si>
  <si>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</si>
  <si>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</si>
  <si>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</si>
  <si>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</si>
  <si>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</si>
  <si>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</si>
  <si>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</si>
  <si>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</si>
  <si>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</si>
  <si>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</si>
  <si>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</si>
  <si>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</si>
  <si>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</si>
  <si>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</si>
  <si>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</si>
  <si>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</si>
  <si>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</si>
  <si>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</si>
  <si>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</si>
  <si>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</si>
  <si>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</si>
  <si>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</si>
  <si>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</si>
  <si>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</si>
  <si>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</si>
  <si>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</si>
  <si>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</si>
  <si>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</si>
  <si>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</si>
  <si>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</si>
  <si>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</si>
  <si>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</si>
  <si>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</si>
  <si>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</si>
  <si>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</si>
  <si>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</si>
  <si>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</si>
  <si>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</si>
  <si>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</si>
  <si>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</si>
  <si>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</si>
  <si>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</si>
  <si>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</si>
  <si>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</si>
  <si>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</si>
  <si>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</si>
  <si>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</si>
  <si>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</si>
  <si>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</si>
  <si>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</si>
  <si>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</si>
  <si>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</si>
  <si>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</si>
  <si>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</si>
  <si>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</si>
  <si>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</si>
  <si>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</si>
  <si>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</si>
  <si>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</si>
  <si>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</si>
  <si>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</si>
  <si>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</si>
  <si>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</si>
  <si>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</si>
  <si>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</si>
  <si>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</si>
  <si>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</si>
  <si>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</si>
  <si>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</si>
  <si>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</si>
  <si>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</si>
  <si>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</si>
  <si>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</si>
  <si>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</si>
  <si>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</si>
  <si>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</si>
  <si>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</si>
  <si>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</si>
  <si>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</si>
  <si>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</si>
  <si>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</si>
  <si>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</si>
  <si>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</si>
  <si>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</si>
  <si>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</si>
  <si>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</si>
  <si>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</si>
  <si>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</si>
  <si>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</si>
  <si>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</si>
  <si>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</si>
  <si>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</si>
  <si>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</si>
  <si>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</si>
  <si>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</si>
  <si>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</si>
  <si>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</si>
  <si>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</si>
  <si>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</si>
  <si>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</si>
  <si>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</si>
  <si>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</si>
  <si>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</si>
  <si>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</si>
  <si>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</si>
  <si>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</si>
  <si>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</si>
  <si>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</si>
  <si>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</si>
  <si>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</si>
  <si>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</si>
  <si>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</si>
  <si>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</si>
  <si>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</si>
  <si>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</si>
  <si>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</si>
  <si>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</si>
  <si>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</si>
  <si>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</si>
  <si>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</si>
  <si>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</si>
  <si>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</si>
  <si>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</si>
  <si>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</si>
  <si>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</si>
  <si>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</si>
  <si>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</si>
  <si>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</si>
  <si>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</si>
  <si>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</si>
  <si>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</si>
  <si>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</si>
  <si>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</si>
  <si>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</si>
  <si>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</si>
  <si>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</si>
  <si>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</si>
  <si>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</si>
  <si>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</si>
  <si>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</si>
  <si>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</si>
  <si>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</si>
  <si>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</si>
  <si>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</si>
  <si>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</si>
  <si>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</si>
  <si>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</si>
  <si>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</si>
  <si>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</si>
  <si>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</si>
  <si>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</si>
  <si>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</si>
  <si>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</si>
  <si>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</si>
  <si>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</si>
  <si>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</si>
  <si>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</si>
  <si>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</si>
  <si>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</si>
  <si>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</si>
  <si>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</si>
  <si>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</si>
  <si>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</si>
  <si>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</si>
  <si>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</si>
  <si>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</si>
  <si>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</si>
  <si>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</si>
  <si>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</si>
  <si>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</si>
  <si>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</si>
  <si>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</si>
  <si>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</si>
  <si>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</si>
  <si>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</si>
  <si>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</si>
  <si>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</si>
  <si>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</si>
  <si>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</si>
  <si>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</si>
  <si>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</si>
  <si>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</si>
  <si>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</si>
  <si>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</si>
  <si>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</si>
  <si>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</si>
  <si>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</si>
  <si>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</si>
  <si>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</si>
  <si>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</si>
  <si>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</si>
  <si>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</si>
  <si>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</si>
  <si>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</si>
  <si>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</si>
  <si>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</si>
  <si>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</si>
  <si>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</si>
  <si>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</si>
  <si>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</si>
  <si>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</si>
  <si>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</si>
  <si>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</si>
  <si>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</si>
  <si>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</si>
  <si>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</si>
  <si>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</si>
  <si>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</si>
  <si>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</si>
  <si>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</si>
  <si>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</si>
  <si>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</si>
  <si>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</si>
  <si>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</si>
  <si>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</si>
  <si>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</si>
  <si>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</si>
  <si>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</si>
  <si>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</si>
  <si>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</si>
  <si>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</si>
  <si>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</si>
  <si>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</si>
  <si>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</si>
  <si>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</si>
  <si>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</si>
  <si>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</si>
  <si>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</si>
  <si>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</si>
  <si>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</si>
  <si>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</si>
  <si>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</si>
  <si>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</si>
  <si>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</si>
  <si>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</si>
  <si>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</si>
  <si>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</si>
  <si>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</si>
  <si>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</si>
  <si>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</si>
  <si>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</si>
  <si>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</si>
  <si>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</si>
  <si>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</si>
  <si>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</si>
  <si>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</si>
  <si>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</si>
  <si>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</si>
  <si>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</si>
  <si>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</si>
  <si>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</si>
  <si>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</si>
  <si>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</si>
  <si>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</si>
  <si>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</si>
  <si>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</si>
  <si>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</si>
  <si>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</si>
  <si>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</si>
  <si>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</si>
  <si>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</si>
  <si>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</si>
  <si>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</si>
  <si>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</si>
  <si>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</si>
  <si>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</si>
  <si>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</si>
  <si>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</si>
  <si>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</si>
  <si>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</si>
  <si>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</si>
  <si>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</si>
  <si>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</si>
  <si>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</si>
  <si>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</si>
  <si>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</si>
  <si>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</si>
  <si>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</si>
  <si>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</si>
  <si>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</si>
  <si>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</si>
  <si>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</si>
  <si>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</si>
  <si>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</si>
  <si>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</si>
  <si>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</si>
  <si>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</si>
  <si>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</si>
  <si>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</si>
  <si>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</si>
  <si>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</si>
  <si>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</si>
  <si>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</si>
  <si>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</si>
  <si>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</si>
  <si>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</si>
  <si>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</si>
  <si>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</si>
  <si>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</si>
  <si>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</si>
  <si>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</si>
  <si>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</si>
  <si>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</si>
  <si>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</si>
  <si>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</si>
  <si>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</si>
  <si>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</si>
  <si>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</si>
  <si>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</si>
  <si>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</si>
  <si>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</si>
  <si>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</si>
  <si>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</si>
  <si>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</si>
  <si>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</si>
  <si>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</si>
  <si>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</si>
  <si>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</si>
  <si>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</si>
  <si>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</si>
  <si>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</si>
  <si>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</si>
  <si>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</si>
  <si>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</si>
  <si>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</si>
  <si>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</si>
  <si>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</si>
  <si>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</si>
  <si>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</si>
  <si>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</si>
  <si>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</si>
  <si>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</si>
  <si>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</si>
  <si>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</si>
  <si>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</si>
  <si>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</si>
  <si>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</si>
  <si>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</si>
  <si>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</si>
  <si>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</si>
  <si>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</si>
  <si>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</si>
  <si>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</si>
  <si>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</si>
  <si>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</si>
  <si>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</si>
  <si>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</si>
  <si>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</si>
  <si>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</si>
  <si>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</si>
  <si>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</si>
  <si>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</si>
  <si>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</si>
  <si>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</si>
  <si>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</si>
  <si>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</si>
  <si>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</si>
  <si>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</si>
  <si>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</si>
  <si>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</si>
  <si>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</si>
  <si>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</si>
  <si>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</si>
  <si>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</si>
  <si>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</si>
  <si>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</si>
  <si>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</si>
  <si>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</si>
  <si>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</si>
  <si>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</si>
  <si>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</si>
  <si>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</si>
  <si>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</si>
  <si>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</si>
  <si>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</si>
  <si>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</si>
  <si>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</si>
  <si>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</si>
  <si>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</si>
  <si>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</si>
  <si>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</si>
  <si>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</si>
  <si>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</si>
  <si>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</si>
  <si>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</si>
  <si>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</si>
  <si>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</si>
  <si>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</si>
  <si>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</si>
  <si>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</si>
  <si>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</si>
  <si>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</si>
  <si>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</si>
  <si>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</si>
  <si>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</si>
  <si>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</si>
  <si>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</si>
  <si>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</si>
  <si>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</si>
  <si>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</si>
  <si>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</si>
  <si>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</si>
  <si>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</si>
  <si>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</si>
  <si>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</si>
  <si>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</si>
  <si>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</si>
  <si>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</si>
  <si>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</si>
  <si>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</si>
  <si>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</si>
  <si>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</si>
  <si>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</si>
  <si>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</si>
  <si>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</si>
  <si>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</si>
  <si>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</si>
  <si>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</si>
  <si>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</si>
  <si>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</si>
  <si>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</si>
  <si>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</si>
  <si>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</si>
  <si>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</si>
  <si>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</si>
  <si>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</si>
  <si>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</si>
  <si>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</si>
  <si>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</si>
  <si>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</si>
  <si>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</si>
  <si>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</si>
  <si>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</si>
  <si>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</si>
  <si>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</si>
  <si>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</si>
  <si>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</si>
  <si>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</si>
  <si>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</si>
  <si>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</si>
  <si>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</si>
  <si>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</si>
  <si>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</si>
  <si>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</si>
  <si>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</si>
  <si>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</si>
  <si>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</si>
  <si>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</si>
  <si>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</si>
  <si>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</si>
  <si>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</si>
  <si>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</si>
  <si>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</si>
  <si>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</si>
  <si>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</si>
  <si>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</si>
  <si>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</si>
  <si>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</si>
  <si>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</si>
  <si>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</si>
  <si>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</si>
  <si>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</si>
  <si>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</si>
  <si>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</si>
  <si>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</si>
  <si>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</si>
  <si>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</si>
  <si>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</si>
  <si>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</si>
  <si>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</si>
  <si>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</si>
  <si>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</si>
  <si>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</si>
  <si>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</si>
  <si>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</si>
  <si>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</si>
  <si>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</si>
  <si>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</si>
  <si>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</si>
  <si>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</si>
  <si>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</si>
  <si>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</si>
  <si>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</si>
  <si>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</si>
  <si>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</si>
  <si>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</si>
  <si>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</si>
  <si>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</si>
  <si>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</si>
  <si>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</si>
  <si>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</si>
  <si>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</si>
  <si>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</si>
  <si>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</si>
  <si>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</si>
  <si>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</si>
  <si>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</si>
  <si>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</si>
  <si>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</si>
  <si>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</si>
  <si>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</si>
  <si>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</si>
  <si>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</si>
  <si>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</si>
  <si>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</si>
  <si>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</si>
  <si>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</si>
  <si>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</si>
  <si>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</si>
  <si>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</si>
  <si>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</si>
  <si>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</si>
  <si>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</si>
  <si>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</si>
  <si>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</si>
  <si>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</si>
  <si>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</si>
  <si>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</si>
  <si>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</si>
  <si>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</si>
  <si>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</si>
  <si>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</si>
  <si>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</si>
  <si>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</si>
  <si>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</si>
  <si>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</si>
  <si>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</si>
  <si>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</si>
  <si>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</si>
  <si>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</si>
  <si>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</si>
  <si>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</si>
  <si>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</si>
  <si>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</si>
  <si>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</si>
  <si>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</si>
  <si>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</si>
  <si>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</si>
  <si>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</si>
  <si>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</si>
  <si>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</si>
  <si>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</si>
  <si>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</si>
  <si>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</si>
  <si>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</si>
  <si>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</si>
  <si>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</si>
  <si>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</si>
  <si>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</si>
  <si>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</si>
  <si>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</si>
  <si>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</si>
  <si>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</si>
  <si>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</si>
  <si>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</si>
  <si>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</si>
  <si>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</si>
  <si>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</si>
  <si>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</si>
  <si>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</si>
  <si>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</si>
  <si>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</si>
  <si>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</si>
  <si>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</si>
  <si>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</si>
  <si>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</si>
  <si>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</si>
  <si>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</si>
  <si>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</si>
  <si>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</si>
  <si>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</si>
  <si>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</si>
  <si>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</si>
  <si>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</si>
  <si>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</si>
  <si>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</si>
  <si>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</si>
  <si>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</si>
  <si>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</si>
  <si>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</si>
  <si>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</si>
  <si>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</si>
  <si>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</si>
  <si>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</si>
  <si>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</si>
  <si>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</si>
  <si>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</si>
  <si>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</si>
  <si>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</si>
  <si>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</si>
  <si>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</si>
  <si>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</si>
  <si>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</si>
  <si>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</si>
  <si>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</si>
  <si>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</si>
  <si>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</si>
  <si>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</si>
  <si>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</si>
  <si>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</si>
  <si>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</si>
  <si>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</si>
  <si>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</si>
  <si>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</si>
  <si>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</si>
  <si>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</si>
  <si>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</si>
  <si>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</si>
  <si>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</si>
  <si>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</si>
  <si>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</si>
  <si>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</si>
  <si>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</si>
  <si>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</si>
  <si>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</si>
  <si>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</si>
  <si>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</si>
  <si>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</si>
  <si>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</si>
  <si>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</si>
  <si>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</si>
  <si>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</si>
  <si>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</si>
  <si>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</si>
  <si>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</si>
  <si>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</si>
  <si>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</si>
  <si>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</si>
  <si>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</si>
  <si>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</si>
  <si>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</si>
  <si>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</si>
  <si>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</si>
  <si>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</si>
  <si>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</si>
  <si>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</si>
  <si>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</si>
  <si>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</si>
  <si>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</si>
  <si>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</si>
  <si>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</si>
  <si>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</si>
  <si>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</si>
  <si>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</si>
  <si>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</si>
  <si>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</si>
  <si>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</si>
  <si>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</si>
  <si>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</si>
  <si>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</si>
  <si>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</si>
  <si>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</si>
  <si>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</si>
  <si>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</si>
  <si>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</si>
  <si>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</si>
  <si>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</si>
  <si>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</si>
  <si>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</si>
  <si>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</si>
  <si>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</si>
  <si>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</si>
  <si>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</si>
  <si>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</si>
  <si>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</si>
  <si>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</si>
  <si>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</si>
  <si>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</si>
  <si>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</si>
  <si>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</si>
  <si>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</si>
  <si>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</si>
  <si>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</si>
  <si>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</si>
  <si>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</si>
  <si>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</si>
  <si>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</si>
  <si>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</si>
  <si>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</si>
  <si>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</si>
  <si>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</si>
  <si>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</si>
  <si>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</si>
  <si>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</si>
  <si>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</si>
  <si>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</si>
  <si>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</si>
  <si>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</si>
  <si>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</si>
  <si>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</si>
  <si>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</si>
  <si>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</si>
  <si>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</si>
  <si>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</si>
  <si>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</si>
  <si>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</si>
  <si>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</si>
  <si>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</si>
  <si>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</si>
  <si>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</si>
  <si>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</si>
  <si>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</si>
  <si>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</si>
  <si>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</si>
  <si>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</si>
  <si>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</si>
  <si>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</si>
  <si>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</si>
  <si>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</si>
  <si>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</si>
  <si>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</si>
  <si>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</si>
  <si>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</si>
  <si>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</si>
  <si>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</si>
  <si>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</si>
  <si>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</si>
  <si>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</si>
  <si>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</si>
  <si>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</si>
  <si>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</si>
  <si>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</si>
  <si>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</si>
  <si>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</si>
  <si>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</si>
  <si>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</si>
  <si>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</si>
  <si>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</si>
  <si>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</si>
  <si>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</si>
  <si>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</si>
  <si>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</si>
  <si>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</si>
  <si>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</si>
  <si>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</si>
  <si>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</si>
  <si>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</si>
  <si>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</si>
  <si>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</si>
  <si>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</si>
  <si>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</si>
  <si>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</si>
  <si>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</si>
  <si>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</si>
  <si>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</si>
  <si>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</si>
  <si>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</si>
  <si>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</si>
  <si>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</si>
  <si>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</si>
  <si>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</si>
  <si>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</si>
  <si>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</si>
  <si>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</si>
  <si>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</si>
  <si>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</si>
  <si>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</si>
  <si>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</si>
  <si>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</si>
  <si>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</si>
  <si>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</si>
  <si>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</si>
  <si>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</si>
  <si>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</si>
  <si>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</si>
  <si>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</si>
  <si>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</si>
  <si>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</si>
  <si>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</si>
  <si>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</si>
  <si>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</si>
  <si>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</si>
  <si>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</si>
  <si>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</si>
  <si>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</si>
  <si>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</si>
  <si>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</si>
  <si>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</si>
  <si>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</si>
  <si>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</si>
  <si>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</si>
  <si>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</si>
  <si>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</si>
  <si>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</si>
  <si>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</si>
  <si>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</si>
  <si>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</si>
  <si>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</si>
  <si>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</si>
  <si>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</si>
  <si>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</si>
  <si>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</si>
  <si>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</si>
  <si>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</si>
  <si>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</si>
  <si>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</si>
  <si>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</si>
  <si>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</si>
  <si>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</si>
  <si>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</si>
  <si>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</si>
  <si>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</si>
  <si>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</si>
  <si>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</si>
  <si>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</si>
  <si>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</si>
  <si>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</si>
  <si>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</si>
  <si>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</si>
  <si>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</si>
  <si>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</si>
  <si>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</si>
  <si>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</si>
  <si>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</si>
  <si>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</si>
  <si>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</si>
  <si>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</si>
  <si>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</si>
  <si>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</si>
  <si>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</si>
  <si>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</si>
  <si>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</si>
  <si>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</si>
  <si>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</si>
  <si>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</si>
  <si>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</si>
  <si>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</si>
  <si>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</si>
  <si>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</si>
  <si>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</si>
  <si>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</si>
  <si>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</si>
  <si>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</si>
  <si>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</si>
  <si>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</si>
  <si>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</si>
  <si>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</si>
  <si>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</si>
  <si>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</si>
  <si>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</si>
  <si>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</si>
  <si>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</si>
  <si>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</si>
  <si>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</si>
  <si>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</si>
  <si>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</si>
  <si>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</si>
  <si>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</si>
  <si>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</si>
  <si>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</si>
  <si>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</si>
  <si>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</si>
  <si>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</si>
  <si>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</si>
  <si>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</si>
  <si>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</si>
  <si>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</si>
  <si>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</si>
  <si>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</si>
  <si>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</si>
  <si>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</si>
  <si>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</si>
  <si>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</si>
  <si>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</si>
  <si>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</si>
  <si>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</si>
  <si>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</si>
  <si>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</si>
  <si>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</si>
  <si>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</si>
  <si>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</si>
  <si>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</si>
  <si>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</si>
  <si>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</si>
  <si>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</si>
  <si>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</si>
  <si>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</si>
  <si>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</si>
  <si>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</si>
  <si>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</si>
  <si>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</si>
  <si>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</si>
  <si>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</si>
  <si>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</si>
  <si>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</si>
  <si>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</si>
  <si>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</si>
  <si>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</si>
  <si>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</si>
  <si>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</si>
  <si>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</si>
  <si>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</si>
  <si>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</si>
  <si>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</si>
  <si>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</si>
  <si>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</si>
  <si>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</si>
  <si>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</si>
  <si>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</si>
  <si>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</si>
  <si>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</si>
  <si>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</si>
  <si>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</si>
  <si>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</si>
  <si>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</si>
  <si>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</si>
  <si>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</si>
  <si>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</si>
  <si>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</si>
  <si>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</si>
  <si>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</si>
  <si>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</si>
  <si>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</si>
  <si>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</si>
  <si>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</si>
  <si>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</si>
  <si>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</si>
  <si>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</si>
  <si>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</si>
  <si>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</si>
  <si>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</si>
  <si>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</si>
  <si>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</si>
  <si>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</si>
  <si>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</si>
  <si>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</si>
  <si>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</si>
  <si>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</si>
  <si>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</si>
  <si>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</si>
  <si>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</si>
  <si>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</si>
  <si>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</si>
  <si>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</si>
  <si>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</si>
  <si>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</si>
  <si>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</si>
  <si>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</si>
  <si>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</si>
  <si>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</si>
  <si>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</si>
  <si>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</si>
  <si>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</si>
  <si>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</si>
  <si>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</si>
  <si>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</si>
  <si>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</si>
  <si>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</si>
  <si>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</si>
  <si>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</si>
  <si>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</si>
  <si>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</si>
  <si>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</si>
  <si>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</si>
  <si>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</si>
  <si>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</si>
  <si>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</si>
  <si>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</si>
  <si>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</si>
  <si>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</si>
  <si>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</si>
  <si>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</si>
  <si>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</si>
  <si>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</si>
  <si>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</si>
  <si>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</si>
  <si>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</si>
  <si>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</si>
  <si>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</si>
  <si>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</si>
  <si>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</si>
  <si>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</si>
  <si>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</si>
  <si>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</si>
  <si>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</si>
  <si>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</si>
  <si>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</si>
  <si>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</si>
  <si>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</si>
  <si>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</si>
  <si>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</si>
  <si>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</si>
  <si>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</si>
  <si>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</si>
  <si>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</si>
  <si>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</si>
  <si>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</si>
  <si>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</si>
  <si>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</si>
  <si>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</si>
  <si>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</si>
  <si>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</si>
  <si>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</si>
  <si>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</si>
  <si>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</si>
  <si>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</si>
  <si>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</si>
  <si>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</si>
  <si>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</si>
  <si>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</si>
  <si>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</si>
  <si>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</si>
  <si>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</si>
  <si>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</si>
  <si>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</si>
  <si>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</si>
  <si>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</si>
  <si>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</si>
  <si>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</si>
  <si>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</si>
  <si>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</si>
  <si>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</si>
  <si>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</si>
  <si>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</si>
  <si>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</si>
  <si>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</si>
  <si>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</si>
  <si>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</si>
  <si>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</si>
  <si>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</si>
  <si>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</si>
  <si>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</si>
  <si>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</si>
  <si>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</si>
  <si>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</si>
  <si>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</si>
  <si>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</si>
  <si>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</si>
  <si>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</si>
  <si>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</si>
  <si>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</si>
  <si>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</si>
  <si>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</si>
  <si>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</si>
  <si>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</si>
  <si>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</si>
  <si>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</si>
  <si>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</si>
  <si>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</si>
  <si>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</si>
  <si>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</si>
  <si>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</si>
  <si>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</si>
  <si>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</si>
  <si>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</si>
  <si>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</si>
  <si>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</si>
  <si>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</si>
  <si>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</si>
  <si>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</si>
  <si>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</si>
  <si>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</si>
  <si>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</si>
  <si>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</si>
  <si>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</si>
  <si>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</si>
  <si>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</si>
  <si>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</si>
  <si>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</si>
  <si>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</si>
  <si>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</si>
  <si>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</si>
  <si>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</si>
  <si>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</si>
  <si>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</si>
  <si>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</si>
  <si>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</si>
  <si>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</si>
  <si>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</si>
  <si>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</si>
  <si>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</si>
  <si>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</si>
  <si>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</si>
  <si>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</si>
  <si>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</si>
  <si>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</si>
  <si>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</si>
  <si>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</si>
  <si>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</si>
  <si>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</si>
  <si>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</si>
  <si>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</si>
  <si>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</si>
  <si>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</si>
  <si>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</si>
  <si>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</si>
  <si>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</si>
  <si>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</si>
  <si>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</si>
  <si>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</si>
  <si>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</si>
  <si>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</si>
  <si>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</si>
  <si>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</si>
  <si>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</si>
  <si>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</si>
  <si>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</si>
  <si>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</si>
  <si>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</si>
  <si>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</si>
  <si>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</si>
  <si>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</si>
  <si>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</si>
  <si>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</si>
  <si>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</si>
  <si>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</si>
  <si>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</si>
  <si>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</si>
  <si>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</si>
  <si>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</si>
  <si>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</si>
  <si>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</si>
  <si>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</si>
  <si>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</si>
  <si>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</si>
  <si>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</si>
  <si>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</si>
  <si>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</si>
  <si>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</si>
  <si>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</si>
  <si>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</si>
  <si>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</si>
  <si>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</si>
  <si>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</si>
  <si>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</si>
  <si>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</si>
  <si>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</si>
  <si>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</si>
  <si>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</si>
  <si>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</si>
  <si>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</si>
  <si>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</si>
  <si>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</si>
  <si>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</si>
  <si>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</si>
  <si>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</si>
  <si>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</si>
  <si>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</si>
  <si>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</si>
  <si>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</si>
  <si>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</si>
  <si>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</si>
  <si>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</si>
  <si>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</si>
  <si>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</si>
  <si>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</si>
  <si>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</si>
  <si>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</si>
  <si>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</si>
  <si>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</si>
  <si>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</si>
  <si>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</si>
  <si>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</si>
  <si>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</si>
  <si>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</si>
  <si>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</si>
  <si>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</si>
  <si>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</si>
  <si>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</si>
  <si>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</si>
  <si>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</si>
  <si>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</si>
  <si>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</si>
  <si>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</si>
  <si>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</si>
  <si>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</si>
  <si>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</si>
  <si>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</si>
  <si>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</si>
  <si>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</si>
  <si>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</si>
  <si>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</si>
  <si>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</si>
  <si>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</si>
  <si>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</si>
  <si>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</si>
  <si>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</si>
  <si>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</si>
  <si>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</si>
  <si>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</si>
  <si>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</si>
  <si>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</si>
  <si>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</si>
  <si>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</si>
  <si>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</si>
  <si>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</si>
  <si>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</si>
  <si>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</si>
  <si>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</si>
  <si>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</si>
  <si>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</si>
  <si>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</si>
  <si>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</si>
  <si>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</si>
  <si>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</si>
  <si>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</si>
  <si>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</si>
  <si>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</si>
  <si>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</si>
  <si>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</si>
  <si>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</si>
  <si>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</si>
  <si>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</si>
  <si>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</si>
  <si>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</si>
  <si>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</si>
  <si>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</si>
  <si>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</si>
  <si>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</si>
  <si>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</si>
  <si>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</si>
  <si>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</si>
  <si>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</si>
  <si>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</si>
  <si>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</si>
  <si>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</si>
  <si>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</si>
  <si>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</si>
  <si>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</si>
  <si>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</si>
  <si>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</si>
  <si>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</si>
  <si>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</si>
  <si>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</si>
  <si>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</si>
  <si>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</si>
  <si>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</si>
  <si>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</si>
  <si>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</si>
  <si>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</si>
  <si>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</si>
  <si>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</si>
  <si>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</si>
  <si>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</si>
  <si>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</si>
  <si>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</si>
  <si>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</si>
  <si>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</si>
  <si>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</si>
  <si>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</si>
  <si>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</si>
  <si>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</si>
  <si>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</si>
  <si>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</si>
  <si>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</si>
  <si>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</si>
  <si>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</si>
  <si>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</si>
  <si>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</si>
  <si>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</si>
  <si>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</si>
  <si>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</si>
  <si>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</si>
  <si>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</si>
  <si>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</si>
  <si>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</si>
  <si>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</si>
  <si>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</si>
  <si>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</si>
  <si>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</si>
  <si>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</si>
  <si>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</si>
  <si>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</si>
  <si>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</si>
  <si>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</si>
  <si>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</si>
  <si>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</si>
  <si>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</si>
  <si>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</si>
  <si>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</si>
  <si>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</si>
  <si>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</si>
  <si>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</si>
  <si>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</si>
  <si>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</si>
  <si>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</si>
  <si>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</si>
  <si>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</si>
  <si>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</si>
  <si>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</si>
  <si>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</si>
  <si>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</si>
  <si>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</si>
  <si>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</si>
  <si>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</si>
  <si>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</si>
  <si>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</si>
  <si>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</si>
  <si>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</si>
  <si>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</si>
  <si>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</si>
  <si>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</si>
  <si>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</si>
  <si>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</si>
  <si>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</si>
  <si>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</si>
  <si>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</si>
  <si>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</si>
  <si>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</si>
  <si>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</si>
  <si>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</si>
  <si>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</si>
  <si>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</si>
  <si>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</si>
  <si>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</si>
  <si>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</si>
  <si>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</si>
  <si>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</si>
  <si>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</si>
  <si>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</si>
  <si>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</si>
  <si>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</si>
  <si>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</si>
  <si>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</si>
  <si>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</si>
  <si>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</si>
  <si>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</si>
  <si>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</si>
  <si>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</si>
  <si>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</si>
  <si>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</si>
  <si>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</si>
  <si>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</si>
  <si>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</si>
  <si>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</si>
  <si>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</si>
  <si>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</si>
  <si>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</si>
  <si>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</si>
  <si>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</si>
  <si>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</si>
  <si>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</si>
  <si>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</si>
  <si>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</si>
  <si>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</si>
  <si>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</si>
  <si>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</si>
  <si>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</si>
  <si>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</si>
  <si>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</si>
  <si>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</si>
  <si>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</si>
  <si>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</si>
  <si>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</si>
  <si>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</si>
  <si>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</si>
  <si>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</si>
  <si>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</si>
  <si>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</si>
  <si>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</si>
  <si>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</si>
  <si>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</si>
  <si>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</si>
  <si>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</si>
  <si>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</si>
  <si>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</si>
  <si>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</si>
  <si>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</si>
  <si>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</si>
  <si>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</si>
  <si>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</si>
  <si>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</si>
  <si>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</si>
  <si>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</si>
  <si>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</si>
  <si>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</si>
  <si>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</si>
  <si>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</si>
  <si>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</si>
  <si>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</si>
  <si>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</si>
  <si>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</si>
  <si>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</si>
  <si>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</si>
  <si>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</si>
  <si>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</si>
  <si>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</si>
  <si>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</si>
  <si>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</si>
  <si>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</si>
  <si>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</si>
  <si>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</si>
  <si>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</si>
  <si>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</si>
  <si>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</si>
  <si>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</si>
  <si>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</si>
  <si>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</si>
  <si>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</si>
  <si>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</si>
  <si>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</si>
  <si>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</si>
  <si>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</si>
  <si>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</si>
  <si>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</si>
  <si>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</si>
  <si>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</si>
  <si>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</si>
  <si>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</si>
  <si>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</si>
  <si>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</si>
  <si>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</si>
  <si>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</si>
  <si>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</si>
  <si>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</si>
  <si>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</si>
  <si>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</si>
  <si>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</si>
  <si>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</si>
  <si>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</si>
  <si>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</si>
  <si>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</si>
  <si>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</si>
  <si>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</si>
  <si>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</si>
  <si>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</si>
  <si>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</si>
  <si>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</si>
  <si>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</si>
  <si>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</si>
  <si>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</si>
  <si>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</si>
  <si>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</si>
  <si>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</si>
  <si>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</si>
  <si>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</si>
  <si>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</si>
  <si>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</si>
  <si>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</si>
  <si>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</si>
  <si>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</si>
  <si>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</si>
  <si>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</si>
  <si>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</si>
  <si>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</si>
  <si>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</si>
  <si>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</si>
  <si>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</si>
  <si>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</si>
  <si>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</si>
  <si>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</si>
  <si>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</si>
  <si>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</si>
  <si>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</si>
  <si>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</si>
  <si>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</si>
  <si>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</si>
  <si>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</si>
  <si>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</si>
  <si>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</si>
  <si>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</si>
  <si>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</si>
  <si>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</si>
  <si>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</si>
  <si>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</si>
  <si>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</si>
  <si>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</si>
  <si>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</si>
  <si>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</si>
  <si>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</si>
  <si>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</si>
  <si>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</si>
  <si>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</si>
  <si>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</si>
  <si>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</si>
  <si>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</si>
  <si>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</si>
  <si>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</si>
  <si>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</si>
  <si>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</si>
  <si>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</si>
  <si>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</si>
  <si>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</si>
  <si>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</si>
  <si>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</si>
  <si>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</si>
  <si>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</si>
  <si>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</si>
  <si>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</si>
  <si>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</si>
  <si>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</si>
  <si>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</si>
  <si>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</si>
  <si>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</si>
  <si>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</si>
  <si>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</si>
  <si>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</si>
  <si>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</si>
  <si>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</si>
  <si>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</si>
  <si>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</si>
  <si>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</si>
  <si>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</si>
  <si>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</si>
  <si>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</si>
  <si>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</si>
  <si>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</si>
  <si>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</si>
  <si>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</si>
  <si>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</si>
  <si>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</si>
  <si>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</si>
  <si>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</si>
  <si>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</si>
  <si>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</si>
  <si>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</si>
  <si>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</si>
  <si>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</si>
  <si>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</si>
  <si>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</si>
  <si>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</si>
  <si>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</si>
  <si>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</si>
  <si>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</si>
  <si>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</si>
  <si>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</si>
  <si>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</si>
  <si>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</si>
  <si>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</si>
  <si>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</si>
  <si>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</si>
  <si>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</si>
  <si>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</si>
  <si>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</si>
  <si>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</si>
  <si>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</si>
  <si>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</si>
  <si>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</si>
  <si>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</si>
  <si>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</si>
  <si>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</si>
  <si>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</si>
  <si>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</si>
  <si>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</si>
  <si>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</si>
  <si>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</si>
  <si>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</si>
  <si>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</si>
  <si>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</si>
  <si>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</si>
  <si>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</si>
  <si>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</si>
  <si>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</si>
  <si>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</si>
  <si>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</si>
  <si>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</si>
  <si>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</si>
  <si>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</si>
  <si>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</si>
  <si>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</si>
  <si>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</si>
  <si>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</si>
  <si>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</si>
  <si>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</si>
  <si>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</si>
  <si>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</si>
  <si>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</si>
  <si>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</si>
  <si>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</si>
  <si>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</si>
  <si>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</si>
  <si>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</si>
  <si>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</si>
  <si>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</si>
  <si>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</si>
  <si>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</si>
  <si>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</si>
  <si>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</si>
  <si>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</si>
  <si>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</si>
  <si>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</si>
  <si>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</si>
  <si>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</si>
  <si>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</si>
  <si>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</si>
  <si>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</si>
  <si>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</si>
  <si>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</si>
  <si>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</si>
  <si>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</si>
  <si>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</si>
  <si>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</si>
  <si>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</si>
  <si>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</si>
  <si>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</si>
  <si>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</si>
  <si>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</si>
  <si>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</si>
  <si>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</si>
  <si>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</si>
  <si>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</si>
  <si>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</si>
  <si>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</si>
  <si>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</si>
  <si>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</si>
  <si>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</si>
  <si>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</si>
  <si>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</si>
  <si>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</si>
  <si>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</si>
  <si>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</si>
  <si>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</si>
  <si>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</si>
  <si>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</si>
  <si>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</si>
  <si>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</si>
  <si>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</si>
  <si>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</si>
  <si>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</si>
  <si>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</si>
  <si>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</si>
  <si>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</si>
  <si>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</si>
  <si>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</si>
  <si>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</si>
  <si>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</si>
  <si>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</si>
  <si>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</si>
  <si>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</si>
  <si>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</si>
  <si>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</si>
  <si>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</si>
  <si>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</si>
  <si>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</si>
  <si>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</si>
  <si>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</si>
  <si>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</si>
  <si>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</si>
  <si>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</si>
  <si>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</si>
  <si>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</si>
  <si>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</si>
  <si>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</si>
  <si>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</si>
  <si>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</si>
  <si>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</si>
  <si>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</si>
  <si>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</si>
  <si>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</si>
  <si>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</si>
  <si>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</si>
  <si>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</si>
  <si>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</si>
  <si>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</si>
  <si>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</si>
  <si>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</si>
  <si>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</si>
  <si>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</si>
  <si>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</si>
  <si>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</si>
  <si>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</si>
  <si>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</si>
  <si>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</si>
  <si>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</si>
  <si>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</si>
  <si>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</si>
  <si>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</si>
  <si>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</si>
  <si>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</si>
  <si>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</si>
  <si>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</si>
  <si>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</si>
  <si>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</si>
  <si>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</si>
  <si>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</si>
  <si>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</si>
  <si>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</si>
  <si>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</si>
  <si>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</si>
  <si>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</si>
  <si>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</si>
  <si>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</si>
  <si>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</si>
  <si>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</si>
  <si>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</si>
  <si>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</si>
  <si>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</si>
  <si>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</si>
  <si>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</si>
  <si>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</si>
  <si>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</si>
  <si>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</si>
  <si>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</si>
  <si>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</si>
  <si>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</si>
  <si>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</si>
  <si>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</si>
  <si>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</si>
  <si>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</si>
  <si>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</si>
  <si>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</si>
  <si>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</si>
  <si>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</si>
  <si>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</si>
  <si>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</si>
  <si>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</si>
  <si>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</si>
  <si>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</si>
  <si>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</si>
  <si>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</si>
  <si>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</si>
  <si>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</si>
  <si>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</si>
  <si>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</si>
  <si>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</si>
  <si>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</si>
  <si>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</si>
  <si>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</si>
  <si>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</si>
  <si>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</si>
  <si>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</si>
  <si>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</si>
  <si>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</si>
  <si>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</si>
  <si>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</si>
  <si>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</si>
  <si>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</si>
  <si>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</si>
  <si>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</si>
  <si>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</si>
  <si>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</si>
  <si>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</si>
  <si>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</si>
  <si>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</si>
  <si>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</si>
  <si>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</si>
  <si>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</si>
  <si>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</si>
  <si>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</si>
  <si>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</si>
  <si>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</si>
  <si>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</si>
  <si>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</si>
  <si>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</si>
  <si>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</si>
  <si>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</si>
  <si>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</si>
  <si>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</si>
  <si>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</si>
  <si>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</si>
  <si>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</si>
  <si>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</si>
  <si>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</si>
  <si>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</si>
  <si>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</si>
  <si>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</si>
  <si>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</si>
  <si>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</si>
  <si>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</si>
  <si>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</si>
  <si>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</si>
  <si>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</si>
  <si>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</si>
  <si>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</si>
  <si>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</si>
  <si>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</si>
  <si>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</si>
  <si>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</si>
  <si>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</si>
  <si>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</si>
  <si>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</si>
  <si>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</si>
  <si>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</si>
  <si>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</si>
  <si>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</si>
  <si>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</si>
  <si>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</si>
  <si>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</si>
  <si>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</si>
  <si>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</si>
  <si>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</si>
  <si>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</si>
  <si>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</si>
  <si>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</si>
  <si>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</si>
  <si>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</si>
  <si>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</si>
  <si>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</si>
  <si>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</si>
  <si>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</si>
  <si>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</si>
  <si>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</si>
  <si>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</si>
  <si>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</si>
  <si>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</si>
  <si>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</si>
  <si>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</si>
  <si>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</si>
  <si>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</si>
  <si>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</si>
  <si>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</si>
  <si>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</si>
  <si>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</si>
  <si>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</si>
  <si>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</si>
  <si>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</si>
  <si>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</si>
  <si>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</si>
  <si>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</si>
  <si>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</si>
  <si>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</si>
  <si>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</si>
  <si>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</si>
  <si>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</si>
  <si>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</si>
  <si>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</si>
  <si>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</si>
  <si>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</si>
  <si>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</si>
  <si>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</si>
  <si>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</si>
  <si>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</si>
  <si>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</si>
  <si>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</si>
  <si>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</si>
  <si>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</si>
  <si>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</si>
  <si>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</si>
  <si>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</si>
  <si>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</si>
  <si>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</si>
  <si>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</si>
  <si>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</si>
  <si>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</si>
  <si>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</si>
  <si>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</si>
  <si>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</si>
  <si>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</si>
  <si>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</si>
  <si>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</si>
  <si>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</si>
  <si>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</si>
  <si>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</si>
  <si>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</si>
  <si>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</si>
  <si>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</si>
  <si>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</si>
  <si>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</si>
  <si>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</si>
  <si>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</si>
  <si>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</si>
  <si>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</si>
  <si>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</si>
  <si>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</si>
  <si>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</si>
  <si>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</si>
  <si>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</si>
  <si>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</si>
  <si>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</si>
  <si>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</si>
  <si>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</si>
  <si>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</si>
  <si>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</si>
  <si>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</si>
  <si>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</si>
  <si>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</si>
  <si>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</si>
  <si>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</si>
  <si>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</si>
  <si>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</si>
  <si>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</si>
  <si>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</si>
  <si>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</si>
  <si>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</si>
  <si>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</si>
  <si>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</si>
  <si>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</si>
  <si>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</si>
  <si>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</si>
  <si>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</si>
  <si>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</si>
  <si>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</si>
  <si>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</si>
  <si>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</si>
  <si>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</si>
  <si>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</si>
  <si>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</si>
  <si>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</si>
  <si>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</si>
  <si>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</si>
  <si>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</si>
  <si>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</si>
  <si>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</si>
  <si>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</si>
  <si>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</si>
  <si>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</si>
  <si>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</si>
  <si>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</si>
  <si>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</si>
  <si>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</si>
  <si>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</si>
  <si>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</si>
  <si>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</si>
  <si>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</si>
  <si>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</si>
  <si>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</si>
  <si>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</si>
  <si>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</si>
  <si>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</si>
  <si>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</si>
  <si>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</si>
  <si>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</si>
  <si>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</si>
  <si>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</si>
  <si>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</si>
  <si>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</si>
  <si>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</si>
  <si>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</si>
  <si>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</si>
  <si>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</si>
  <si>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</si>
  <si>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</si>
  <si>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</si>
  <si>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</si>
  <si>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</si>
  <si>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</si>
  <si>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</si>
  <si>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</si>
  <si>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</si>
  <si>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</si>
  <si>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</si>
  <si>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</si>
  <si>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</si>
  <si>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</si>
  <si>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</si>
  <si>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</si>
  <si>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</si>
  <si>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</si>
  <si>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</si>
  <si>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</si>
  <si>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</si>
  <si>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</si>
  <si>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</si>
  <si>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</si>
  <si>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</si>
  <si>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</si>
  <si>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</si>
  <si>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</si>
  <si>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</si>
  <si>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</si>
  <si>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</si>
  <si>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</si>
  <si>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</si>
  <si>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</si>
  <si>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</si>
  <si>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</si>
  <si>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</si>
  <si>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</si>
  <si>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</si>
  <si>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</si>
  <si>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</si>
  <si>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</si>
  <si>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</si>
  <si>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</si>
  <si>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</si>
  <si>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</si>
  <si>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</si>
  <si>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</si>
  <si>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</si>
  <si>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</si>
  <si>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</si>
  <si>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</si>
  <si>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</si>
  <si>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</si>
  <si>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</si>
  <si>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</si>
  <si>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</si>
  <si>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</si>
  <si>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</si>
  <si>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</si>
  <si>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</si>
  <si>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</si>
  <si>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</si>
  <si>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</si>
  <si>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</si>
  <si>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</si>
  <si>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</si>
  <si>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</si>
  <si>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</si>
  <si>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</si>
  <si>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</si>
  <si>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</si>
  <si>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</si>
  <si>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</si>
  <si>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</si>
  <si>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</si>
  <si>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</si>
  <si>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</si>
  <si>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</si>
  <si>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</si>
  <si>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</si>
  <si>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</si>
  <si>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</si>
  <si>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</si>
  <si>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</si>
  <si>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</si>
  <si>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</si>
  <si>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</si>
  <si>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</si>
  <si>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</si>
  <si>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</si>
  <si>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</si>
  <si>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</si>
  <si>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</si>
  <si>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</si>
  <si>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</si>
  <si>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</si>
  <si>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</si>
  <si>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</si>
  <si>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</si>
  <si>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</si>
  <si>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</si>
  <si>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</si>
  <si>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</si>
  <si>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</si>
  <si>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</si>
  <si>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</si>
  <si>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</si>
  <si>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</si>
  <si>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</si>
  <si>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</si>
  <si>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</si>
  <si>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</si>
  <si>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</si>
  <si>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</si>
  <si>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</si>
  <si>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</si>
  <si>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</si>
  <si>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</si>
  <si>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</si>
  <si>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</si>
  <si>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</si>
  <si>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</si>
  <si>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</si>
  <si>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</si>
  <si>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</si>
  <si>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</si>
  <si>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</si>
  <si>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</si>
  <si>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</si>
  <si>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</si>
  <si>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</si>
  <si>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</si>
  <si>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</si>
  <si>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</si>
  <si>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</si>
  <si>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</si>
  <si>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</si>
  <si>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</si>
  <si>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</si>
  <si>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</si>
  <si>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</si>
  <si>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</si>
  <si>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</si>
  <si>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</si>
  <si>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</si>
  <si>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</si>
  <si>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</si>
  <si>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</si>
  <si>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</si>
  <si>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</si>
  <si>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</si>
  <si>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</si>
  <si>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</si>
  <si>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</si>
  <si>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</si>
  <si>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</si>
  <si>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</si>
  <si>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</si>
  <si>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</si>
  <si>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</si>
  <si>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</si>
  <si>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</si>
  <si>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</si>
  <si>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</si>
  <si>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</si>
  <si>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</si>
  <si>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</si>
  <si>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</si>
  <si>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</si>
  <si>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</si>
  <si>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</si>
  <si>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</si>
  <si>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</si>
  <si>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</si>
  <si>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</si>
  <si>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</si>
  <si>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</si>
  <si>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</si>
  <si>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</si>
  <si>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</si>
  <si>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</si>
  <si>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</si>
  <si>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</si>
  <si>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</si>
  <si>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</si>
  <si>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</si>
  <si>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</si>
  <si>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</si>
  <si>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</si>
  <si>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</si>
  <si>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</si>
  <si>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</si>
  <si>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</si>
  <si>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</si>
  <si>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</si>
  <si>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</si>
  <si>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</si>
  <si>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</si>
  <si>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</si>
  <si>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</si>
  <si>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</si>
  <si>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</si>
  <si>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</si>
  <si>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</si>
  <si>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</si>
  <si>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</si>
  <si>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</si>
  <si>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</si>
  <si>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</si>
  <si>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</si>
  <si>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</si>
  <si>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</si>
  <si>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</si>
  <si>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</si>
  <si>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</si>
  <si>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</si>
  <si>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</si>
  <si>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</si>
  <si>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</si>
  <si>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</si>
  <si>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</si>
  <si>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</si>
  <si>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</si>
  <si>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</si>
  <si>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</si>
  <si>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</si>
  <si>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</si>
  <si>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</si>
  <si>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</si>
  <si>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</si>
  <si>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</si>
  <si>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</si>
  <si>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</si>
  <si>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</si>
  <si>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</si>
  <si>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</si>
  <si>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</si>
  <si>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</si>
  <si>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</si>
  <si>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</si>
  <si>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</si>
  <si>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</si>
  <si>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</si>
  <si>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</si>
  <si>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</si>
  <si>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</si>
  <si>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</si>
  <si>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</si>
  <si>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</si>
  <si>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</si>
  <si>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</si>
  <si>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</si>
  <si>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</si>
  <si>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</si>
  <si>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</si>
  <si>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</si>
  <si>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</si>
  <si>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</si>
  <si>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</si>
  <si>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</si>
  <si>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</si>
  <si>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</si>
  <si>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</si>
  <si>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</si>
  <si>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</si>
  <si>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</si>
  <si>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</si>
  <si>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</si>
  <si>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</si>
  <si>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</si>
  <si>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</si>
  <si>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</si>
  <si>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</si>
  <si>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</si>
  <si>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</si>
  <si>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</si>
  <si>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</si>
  <si>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</si>
  <si>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</si>
  <si>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</si>
  <si>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</si>
  <si>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</si>
  <si>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</si>
  <si>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</si>
  <si>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</si>
  <si>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</si>
  <si>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</si>
  <si>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</si>
  <si>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</si>
  <si>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</si>
  <si>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</si>
  <si>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</si>
  <si>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</si>
  <si>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</si>
  <si>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</si>
  <si>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</si>
  <si>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</si>
  <si>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</si>
  <si>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</si>
  <si>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</si>
  <si>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</si>
  <si>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</si>
  <si>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</si>
  <si>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</si>
  <si>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</si>
  <si>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</si>
  <si>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</si>
  <si>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</si>
  <si>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</si>
  <si>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</si>
  <si>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</si>
  <si>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</si>
  <si>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</si>
  <si>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</si>
  <si>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</si>
  <si>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</si>
  <si>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</si>
  <si>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</si>
  <si>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</si>
  <si>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</si>
  <si>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</si>
  <si>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</si>
  <si>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</si>
  <si>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</si>
  <si>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</si>
  <si>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</si>
  <si>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</si>
  <si>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</si>
  <si>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</si>
  <si>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</si>
  <si>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</si>
  <si>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</si>
  <si>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</si>
  <si>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</si>
  <si>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</si>
  <si>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</si>
  <si>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</si>
  <si>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</si>
  <si>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</si>
  <si>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</si>
  <si>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</si>
  <si>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</si>
  <si>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</si>
  <si>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</si>
  <si>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</si>
  <si>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</si>
  <si>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</si>
  <si>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</si>
  <si>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</si>
  <si>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</si>
  <si>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</si>
  <si>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</si>
  <si>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</si>
  <si>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</si>
  <si>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</si>
  <si>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</si>
  <si>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</si>
  <si>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</si>
  <si>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</si>
  <si>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</si>
  <si>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</si>
  <si>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</si>
  <si>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</si>
  <si>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</si>
  <si>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</si>
  <si>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</si>
  <si>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</si>
  <si>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</si>
  <si>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</si>
  <si>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</si>
  <si>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</si>
  <si>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</si>
  <si>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</si>
  <si>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</si>
  <si>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</si>
  <si>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</si>
  <si>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</si>
  <si>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</si>
  <si>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</si>
  <si>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</si>
  <si>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</si>
  <si>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</si>
  <si>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</si>
  <si>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</si>
  <si>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</si>
  <si>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</si>
  <si>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</si>
  <si>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</si>
  <si>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</si>
  <si>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</si>
  <si>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</si>
  <si>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</si>
  <si>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</si>
  <si>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</si>
  <si>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</si>
  <si>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</si>
  <si>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</si>
  <si>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</si>
  <si>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</si>
  <si>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</si>
  <si>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</si>
  <si>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</si>
  <si>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</si>
  <si>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</si>
  <si>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</si>
  <si>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</si>
  <si>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</si>
  <si>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</si>
  <si>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</si>
  <si>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</si>
  <si>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</si>
  <si>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</si>
  <si>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</si>
  <si>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</si>
  <si>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</si>
  <si>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</si>
  <si>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</si>
  <si>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</si>
  <si>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</si>
  <si>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</si>
  <si>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</si>
  <si>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</si>
  <si>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</si>
  <si>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</si>
  <si>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</si>
  <si>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</si>
  <si>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</si>
  <si>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</si>
  <si>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</si>
  <si>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</si>
  <si>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</si>
  <si>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</si>
  <si>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</si>
  <si>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</si>
  <si>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</si>
  <si>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</si>
  <si>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</si>
  <si>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</si>
  <si>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</si>
  <si>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</si>
  <si>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</si>
  <si>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</si>
  <si>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</si>
  <si>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</si>
  <si>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</si>
  <si>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</si>
  <si>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</si>
  <si>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</si>
  <si>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</si>
  <si>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</si>
  <si>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</si>
  <si>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</si>
  <si>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</si>
  <si>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</si>
  <si>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</si>
  <si>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</si>
  <si>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</si>
  <si>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</si>
  <si>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</si>
  <si>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</si>
  <si>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</si>
  <si>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</si>
  <si>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</si>
  <si>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</si>
  <si>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</si>
  <si>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</si>
  <si>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</si>
  <si>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</si>
  <si>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</si>
  <si>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</si>
  <si>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</si>
  <si>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</si>
  <si>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</si>
  <si>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</si>
  <si>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</si>
  <si>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</si>
  <si>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</si>
  <si>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</si>
  <si>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</si>
  <si>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</si>
  <si>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</si>
  <si>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</si>
  <si>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</si>
  <si>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</si>
  <si>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</si>
  <si>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</si>
  <si>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</si>
  <si>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</si>
  <si>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</si>
  <si>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</si>
  <si>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</si>
  <si>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</si>
  <si>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</si>
  <si>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</si>
  <si>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</si>
  <si>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</si>
  <si>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</si>
  <si>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</si>
  <si>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</si>
  <si>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</si>
  <si>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</si>
  <si>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</si>
  <si>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</si>
  <si>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</si>
  <si>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</si>
  <si>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</si>
  <si>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</si>
  <si>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</si>
  <si>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</si>
  <si>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</si>
  <si>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</si>
  <si>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</si>
  <si>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</si>
  <si>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</si>
  <si>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</si>
  <si>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</si>
  <si>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</si>
  <si>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</si>
  <si>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</si>
  <si>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</si>
  <si>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</si>
  <si>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</si>
  <si>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</si>
  <si>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</si>
  <si>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</si>
  <si>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</si>
  <si>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</si>
  <si>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</si>
  <si>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</si>
  <si>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</si>
  <si>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</si>
  <si>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</si>
  <si>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</si>
  <si>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</si>
  <si>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</si>
  <si>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</si>
  <si>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</si>
  <si>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</si>
  <si>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</si>
  <si>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</si>
  <si>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</si>
  <si>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</si>
  <si>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</si>
  <si>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</si>
  <si>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</si>
  <si>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</si>
  <si>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</si>
  <si>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</si>
  <si>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</si>
  <si>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</si>
  <si>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</si>
  <si>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</si>
  <si>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</si>
  <si>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</si>
  <si>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</si>
  <si>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</si>
  <si>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</si>
  <si>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</si>
  <si>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</si>
  <si>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</si>
  <si>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</si>
  <si>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</si>
  <si>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</si>
  <si>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</si>
  <si>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</si>
  <si>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</si>
  <si>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</si>
  <si>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</si>
  <si>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</si>
  <si>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</si>
  <si>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</si>
  <si>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</si>
  <si>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</si>
  <si>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</si>
  <si>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</si>
  <si>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</si>
  <si>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</si>
  <si>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</si>
  <si>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</si>
  <si>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</si>
  <si>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</si>
  <si>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</si>
  <si>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</si>
  <si>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</si>
  <si>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</si>
  <si>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</si>
  <si>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</si>
  <si>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</si>
  <si>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</si>
  <si>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</si>
  <si>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</si>
  <si>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</si>
  <si>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</si>
  <si>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</si>
  <si>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</si>
  <si>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</si>
  <si>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</si>
  <si>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</si>
  <si>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</si>
  <si>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</si>
  <si>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</si>
  <si>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</si>
  <si>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</si>
  <si>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</si>
  <si>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</si>
  <si>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</si>
  <si>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</si>
  <si>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</si>
  <si>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</si>
  <si>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</si>
  <si>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</si>
  <si>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</si>
  <si>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</si>
  <si>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</si>
  <si>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</si>
  <si>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</si>
  <si>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</si>
  <si>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</si>
  <si>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</si>
  <si>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</si>
  <si>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</si>
  <si>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</si>
  <si>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</si>
  <si>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</si>
  <si>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</si>
  <si>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</si>
  <si>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</si>
  <si>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</si>
  <si>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</si>
  <si>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</si>
  <si>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</si>
  <si>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</si>
  <si>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</si>
  <si>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</si>
  <si>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</si>
  <si>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</si>
  <si>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</si>
  <si>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</si>
  <si>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</si>
  <si>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</si>
  <si>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</si>
  <si>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</si>
  <si>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</si>
  <si>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</si>
  <si>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</si>
  <si>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</si>
  <si>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</si>
  <si>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</si>
  <si>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</si>
  <si>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</si>
  <si>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</si>
  <si>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</si>
  <si>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</si>
  <si>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</si>
  <si>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</si>
  <si>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</si>
  <si>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</si>
  <si>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</si>
  <si>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</si>
  <si>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</si>
  <si>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</si>
  <si>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</si>
  <si>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</si>
  <si>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</si>
  <si>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</si>
  <si>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</si>
  <si>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</si>
  <si>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</si>
  <si>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</si>
  <si>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</si>
  <si>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</si>
  <si>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</si>
  <si>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</si>
  <si>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</si>
  <si>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</si>
  <si>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</si>
  <si>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</si>
  <si>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</si>
  <si>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</si>
  <si>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</si>
  <si>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</si>
  <si>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</si>
  <si>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</si>
  <si>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</si>
  <si>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</si>
  <si>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</si>
  <si>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</si>
  <si>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</si>
  <si>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</si>
  <si>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</si>
  <si>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</si>
  <si>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</si>
  <si>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</si>
  <si>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</si>
  <si>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</si>
  <si>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</si>
  <si>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</si>
  <si>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</si>
  <si>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</si>
  <si>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</si>
  <si>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</si>
  <si>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</si>
  <si>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</si>
  <si>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</si>
  <si>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</si>
  <si>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</si>
  <si>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</si>
  <si>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</si>
  <si>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</si>
  <si>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</si>
  <si>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</si>
  <si>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</si>
  <si>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</si>
  <si>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</si>
  <si>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</si>
  <si>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</si>
  <si>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</si>
  <si>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</si>
  <si>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</si>
  <si>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</si>
  <si>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</si>
  <si>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</si>
  <si>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</si>
  <si>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</si>
  <si>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</si>
  <si>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</si>
  <si>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</si>
  <si>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</si>
  <si>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</si>
  <si>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</si>
  <si>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</si>
  <si>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</si>
  <si>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</si>
  <si>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</si>
  <si>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</si>
  <si>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</si>
  <si>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</si>
  <si>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</si>
  <si>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</si>
  <si>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</si>
  <si>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</si>
  <si>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</si>
  <si>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</si>
  <si>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</si>
  <si>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</si>
  <si>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</si>
  <si>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</si>
  <si>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</si>
  <si>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</si>
  <si>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</si>
  <si>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</si>
  <si>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</si>
  <si>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</si>
  <si>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</si>
  <si>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</si>
  <si>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</si>
  <si>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</si>
  <si>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</si>
  <si>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</si>
  <si>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</si>
  <si>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</si>
  <si>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</si>
  <si>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</si>
  <si>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</si>
  <si>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</si>
  <si>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</si>
  <si>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</si>
  <si>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</si>
  <si>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</si>
  <si>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</si>
  <si>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</si>
  <si>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</si>
  <si>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</si>
  <si>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</si>
  <si>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</si>
  <si>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</si>
  <si>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</si>
  <si>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</si>
  <si>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</si>
  <si>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</si>
  <si>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</si>
  <si>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</si>
  <si>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</si>
  <si>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</si>
  <si>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</si>
  <si>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</si>
  <si>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</si>
  <si>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</si>
  <si>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</si>
  <si>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</si>
  <si>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</si>
  <si>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</si>
  <si>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</si>
  <si>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</si>
  <si>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</si>
  <si>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</si>
  <si>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</si>
  <si>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</si>
  <si>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</si>
  <si>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</si>
  <si>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</si>
  <si>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</si>
  <si>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</si>
  <si>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</si>
  <si>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</si>
  <si>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</si>
  <si>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</si>
  <si>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</si>
  <si>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</si>
  <si>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</si>
  <si>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</si>
  <si>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</si>
  <si>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</si>
  <si>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</si>
  <si>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</si>
  <si>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</si>
  <si>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</si>
  <si>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</si>
  <si>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</si>
  <si>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</si>
  <si>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</si>
  <si>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</si>
  <si>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</si>
  <si>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</si>
  <si>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</si>
  <si>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</si>
  <si>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</si>
  <si>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</si>
  <si>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</si>
  <si>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</si>
  <si>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</si>
  <si>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</si>
  <si>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</si>
  <si>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</si>
  <si>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</si>
  <si>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</si>
  <si>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</si>
  <si>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</si>
  <si>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</si>
  <si>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</si>
  <si>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</si>
  <si>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</si>
  <si>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</si>
  <si>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</si>
  <si>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</si>
  <si>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</si>
  <si>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</si>
  <si>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</si>
  <si>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</si>
  <si>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</si>
  <si>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</si>
  <si>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</si>
  <si>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</si>
  <si>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</si>
  <si>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</si>
  <si>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</si>
  <si>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</si>
  <si>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</si>
  <si>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</si>
  <si>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</si>
  <si>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</si>
  <si>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</si>
  <si>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</si>
  <si>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</si>
  <si>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</si>
  <si>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</si>
  <si>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</si>
  <si>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</si>
  <si>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</si>
  <si>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</si>
  <si>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</si>
  <si>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</si>
  <si>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</si>
  <si>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</si>
  <si>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</si>
  <si>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</si>
  <si>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</si>
  <si>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</si>
  <si>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</si>
  <si>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</si>
  <si>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</si>
  <si>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</si>
  <si>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</si>
  <si>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</si>
  <si>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</si>
  <si>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</si>
  <si>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</si>
  <si>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</si>
  <si>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</si>
  <si>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</si>
  <si>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</si>
  <si>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</si>
  <si>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</si>
  <si>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</si>
  <si>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</si>
  <si>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</si>
  <si>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</si>
  <si>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</si>
  <si>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</si>
  <si>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</si>
  <si>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</si>
  <si>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</si>
  <si>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</si>
  <si>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</si>
  <si>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</si>
  <si>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</si>
  <si>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</si>
  <si>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</si>
  <si>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</si>
  <si>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</si>
  <si>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</si>
  <si>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</si>
  <si>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</si>
  <si>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</si>
  <si>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</si>
  <si>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</si>
  <si>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</si>
  <si>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</si>
  <si>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</si>
  <si>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</si>
  <si>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</si>
  <si>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</si>
  <si>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</si>
  <si>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</si>
  <si>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</si>
  <si>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</si>
  <si>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</si>
  <si>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</si>
  <si>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</si>
  <si>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</si>
  <si>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</si>
  <si>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</si>
  <si>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</si>
  <si>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</si>
  <si>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</si>
  <si>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</si>
  <si>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</si>
  <si>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</si>
  <si>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</si>
  <si>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</si>
  <si>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</si>
  <si>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</si>
  <si>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</si>
  <si>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</si>
  <si>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</si>
  <si>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</si>
  <si>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</si>
  <si>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</si>
  <si>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</si>
  <si>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</si>
  <si>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</si>
  <si>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</si>
  <si>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</si>
  <si>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</si>
  <si>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</si>
  <si>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</si>
  <si>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</si>
  <si>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</si>
  <si>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</si>
  <si>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</si>
  <si>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</si>
  <si>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</si>
  <si>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</si>
  <si>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</si>
  <si>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</si>
  <si>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</si>
  <si>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</si>
  <si>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</si>
  <si>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</si>
  <si>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</si>
  <si>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</si>
  <si>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</si>
  <si>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</si>
  <si>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</si>
  <si>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</si>
  <si>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</si>
  <si>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</si>
  <si>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</si>
  <si>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</si>
  <si>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</si>
  <si>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</si>
  <si>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</si>
  <si>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</si>
  <si>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</si>
  <si>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</si>
  <si>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</si>
  <si>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</si>
  <si>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</si>
  <si>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</si>
  <si>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</si>
  <si>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</si>
  <si>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</si>
  <si>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</si>
  <si>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</si>
  <si>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</si>
  <si>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</si>
  <si>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</si>
  <si>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</si>
  <si>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</si>
  <si>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</si>
  <si>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</si>
  <si>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</si>
  <si>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</si>
  <si>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</si>
  <si>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</si>
  <si>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</si>
  <si>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</si>
  <si>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</si>
  <si>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</si>
  <si>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</si>
  <si>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</si>
  <si>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</si>
  <si>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</si>
  <si>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</si>
  <si>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</si>
  <si>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</si>
  <si>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</si>
  <si>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</si>
  <si>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</si>
  <si>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</si>
  <si>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</si>
  <si>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</si>
  <si>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</si>
  <si>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</si>
  <si>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</si>
  <si>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</si>
  <si>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</si>
  <si>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</si>
  <si>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</si>
  <si>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</si>
  <si>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</si>
  <si>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</si>
  <si>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</si>
  <si>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</si>
  <si>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</si>
  <si>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</si>
  <si>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</si>
  <si>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</si>
  <si>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</si>
  <si>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</si>
  <si>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</si>
  <si>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</si>
  <si>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</si>
  <si>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</si>
  <si>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</si>
  <si>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</si>
  <si>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</si>
  <si>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</si>
  <si>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</si>
  <si>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</si>
  <si>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</si>
  <si>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</si>
  <si>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</si>
  <si>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</si>
  <si>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</si>
  <si>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</si>
  <si>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</si>
  <si>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</si>
  <si>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</si>
  <si>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</si>
  <si>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</si>
  <si>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</si>
  <si>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</si>
  <si>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</si>
  <si>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</si>
  <si>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</si>
  <si>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</si>
  <si>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</si>
  <si>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</si>
  <si>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</si>
  <si>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</si>
  <si>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</si>
  <si>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</si>
  <si>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</si>
  <si>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</si>
  <si>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</si>
  <si>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</si>
  <si>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</si>
  <si>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</si>
  <si>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</si>
  <si>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</si>
  <si>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</si>
  <si>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</si>
  <si>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</si>
  <si>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</si>
  <si>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</si>
  <si>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</si>
  <si>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</si>
  <si>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</si>
  <si>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</si>
  <si>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</si>
  <si>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</si>
  <si>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</si>
  <si>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</si>
  <si>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</si>
  <si>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</si>
  <si>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</si>
  <si>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</si>
  <si>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</si>
  <si>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</si>
  <si>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</si>
  <si>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</si>
  <si>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</si>
  <si>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</si>
  <si>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</si>
  <si>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</si>
  <si>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</si>
  <si>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</si>
  <si>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</si>
  <si>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</si>
  <si>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</si>
  <si>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</si>
  <si>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</si>
  <si>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</si>
  <si>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</si>
  <si>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</si>
  <si>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</si>
  <si>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</si>
  <si>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</si>
  <si>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</si>
  <si>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</si>
  <si>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</si>
  <si>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</si>
  <si>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</si>
  <si>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</si>
  <si>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</si>
  <si>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</si>
  <si>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</si>
  <si>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</si>
  <si>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</si>
  <si>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</si>
  <si>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</si>
  <si>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</si>
  <si>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</si>
  <si>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</si>
  <si>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</si>
  <si>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</si>
  <si>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</si>
  <si>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</si>
  <si>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</si>
  <si>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</si>
  <si>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</si>
  <si>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</si>
  <si>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</si>
  <si>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</si>
  <si>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</si>
  <si>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</si>
  <si>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</si>
  <si>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</si>
  <si>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</si>
  <si>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</si>
  <si>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</si>
  <si>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</si>
  <si>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</si>
  <si>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</si>
  <si>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</si>
  <si>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</si>
  <si>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</si>
  <si>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</si>
  <si>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</si>
  <si>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</si>
  <si>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</si>
  <si>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</si>
  <si>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</si>
  <si>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</si>
  <si>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</si>
  <si>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</si>
  <si>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</si>
  <si>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</si>
  <si>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</si>
  <si>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</si>
  <si>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</si>
  <si>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</si>
  <si>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</si>
  <si>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</si>
  <si>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</si>
  <si>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</si>
  <si>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</si>
  <si>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</si>
  <si>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</si>
  <si>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</si>
  <si>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</si>
  <si>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</si>
  <si>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</si>
  <si>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</si>
  <si>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</si>
  <si>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</si>
  <si>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</si>
  <si>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</si>
  <si>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</si>
  <si>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</si>
  <si>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</si>
  <si>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</si>
  <si>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</si>
  <si>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</si>
  <si>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</si>
  <si>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</si>
  <si>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</si>
  <si>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</si>
  <si>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</si>
  <si>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</si>
  <si>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</si>
  <si>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</si>
  <si>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</si>
  <si>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</si>
  <si>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</si>
  <si>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</si>
  <si>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</si>
  <si>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</si>
  <si>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</si>
  <si>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</si>
  <si>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</si>
  <si>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</si>
  <si>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</si>
  <si>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</si>
  <si>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</si>
  <si>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</si>
  <si>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</si>
  <si>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</si>
  <si>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</si>
  <si>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</si>
  <si>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</si>
  <si>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</si>
  <si>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</si>
  <si>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</si>
  <si>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</si>
  <si>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</si>
  <si>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</si>
  <si>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</si>
  <si>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</si>
  <si>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</si>
  <si>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</si>
  <si>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</si>
  <si>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</si>
  <si>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</si>
  <si>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</si>
  <si>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</si>
  <si>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</si>
  <si>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</si>
  <si>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</si>
  <si>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</si>
  <si>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</si>
  <si>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</si>
  <si>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</si>
  <si>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</si>
  <si>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</si>
  <si>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</si>
  <si>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</si>
  <si>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</si>
  <si>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</si>
  <si>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</si>
  <si>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</si>
  <si>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</si>
  <si>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</si>
  <si>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</si>
  <si>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</si>
  <si>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</si>
  <si>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</si>
  <si>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</si>
  <si>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</si>
  <si>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</si>
  <si>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</si>
  <si>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</si>
  <si>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</si>
  <si>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</si>
  <si>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</si>
  <si>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</si>
  <si>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</si>
  <si>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</si>
  <si>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</si>
  <si>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</si>
  <si>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</si>
  <si>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</si>
  <si>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</si>
  <si>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</si>
  <si>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</si>
  <si>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</si>
  <si>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</si>
  <si>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</si>
  <si>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</si>
  <si>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</si>
  <si>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</si>
  <si>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</si>
  <si>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</si>
  <si>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</si>
  <si>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</si>
  <si>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</si>
  <si>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</si>
  <si>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</si>
  <si>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</si>
  <si>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</si>
  <si>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</si>
  <si>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</si>
  <si>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</si>
  <si>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</si>
  <si>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</si>
  <si>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</si>
  <si>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</si>
  <si>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</si>
  <si>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</si>
  <si>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</si>
  <si>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</si>
  <si>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</si>
  <si>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</si>
  <si>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</si>
  <si>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</si>
  <si>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</si>
  <si>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</si>
  <si>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</si>
  <si>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</si>
  <si>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</si>
  <si>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</si>
  <si>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</si>
  <si>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</si>
  <si>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</si>
  <si>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</si>
  <si>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</si>
  <si>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</si>
  <si>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</si>
  <si>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</si>
  <si>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</si>
  <si>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</si>
  <si>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</si>
  <si>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</si>
  <si>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</si>
  <si>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</si>
  <si>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</si>
  <si>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</si>
  <si>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</si>
  <si>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</si>
  <si>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</si>
  <si>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</si>
  <si>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</si>
  <si>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</si>
  <si>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</si>
  <si>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</si>
  <si>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</si>
  <si>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</si>
  <si>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</si>
  <si>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</si>
  <si>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</si>
  <si>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</si>
  <si>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</si>
  <si>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</si>
  <si>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</si>
  <si>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</si>
  <si>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</si>
  <si>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</si>
  <si>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</si>
  <si>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</si>
  <si>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</si>
  <si>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</si>
  <si>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</si>
  <si>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</si>
  <si>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</si>
  <si>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</si>
  <si>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</si>
  <si>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</si>
  <si>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</si>
  <si>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</si>
  <si>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</si>
  <si>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</si>
  <si>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</si>
  <si>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</si>
  <si>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</si>
  <si>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</si>
  <si>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</si>
  <si>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</si>
  <si>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</si>
  <si>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</si>
  <si>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</si>
  <si>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</si>
  <si>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</si>
  <si>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</si>
  <si>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</si>
  <si>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</si>
  <si>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</si>
  <si>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</si>
  <si>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</si>
  <si>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</si>
  <si>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</si>
  <si>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</si>
  <si>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</si>
  <si>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</si>
  <si>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</si>
  <si>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</si>
  <si>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</si>
  <si>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</si>
  <si>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</si>
  <si>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</si>
  <si>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</si>
  <si>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</si>
  <si>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</si>
  <si>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</si>
  <si>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</si>
  <si>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</si>
  <si>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</si>
  <si>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</si>
  <si>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</si>
  <si>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</si>
  <si>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</si>
  <si>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</si>
  <si>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</si>
  <si>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</si>
  <si>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</si>
  <si>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</si>
  <si>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</si>
  <si>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</si>
  <si>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</si>
  <si>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</si>
  <si>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</si>
  <si>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</si>
  <si>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</si>
  <si>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</si>
  <si>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</si>
  <si>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</si>
  <si>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</si>
  <si>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</si>
  <si>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</si>
  <si>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</si>
  <si>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</si>
  <si>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</si>
  <si>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</si>
  <si>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</si>
  <si>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</si>
  <si>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</si>
  <si>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</si>
  <si>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</si>
  <si>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</si>
  <si>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</si>
  <si>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</si>
  <si>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</si>
  <si>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</si>
  <si>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</si>
  <si>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</si>
  <si>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</si>
  <si>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</si>
  <si>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</si>
  <si>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</si>
  <si>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</si>
  <si>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</si>
  <si>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</si>
  <si>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</si>
  <si>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</si>
  <si>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</si>
  <si>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</si>
  <si>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</si>
  <si>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</si>
  <si>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</si>
  <si>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</si>
  <si>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</si>
  <si>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</si>
  <si>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</si>
  <si>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</si>
  <si>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</si>
  <si>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</si>
  <si>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</si>
  <si>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</si>
  <si>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</si>
  <si>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</si>
  <si>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</si>
  <si>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</si>
  <si>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</si>
  <si>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</si>
  <si>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</si>
  <si>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</si>
  <si>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</si>
  <si>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</si>
  <si>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</si>
  <si>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</si>
  <si>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</si>
  <si>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</si>
  <si>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</si>
  <si>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</si>
  <si>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</si>
  <si>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</si>
  <si>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</si>
  <si>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</si>
  <si>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</si>
  <si>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</si>
  <si>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</si>
  <si>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</si>
  <si>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</si>
  <si>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</si>
  <si>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</si>
  <si>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</si>
  <si>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</si>
  <si>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</si>
  <si>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</si>
  <si>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</si>
  <si>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</si>
  <si>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</si>
  <si>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</si>
  <si>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</si>
  <si>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</si>
  <si>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</si>
  <si>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</si>
  <si>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</si>
  <si>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</si>
  <si>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</si>
  <si>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</si>
  <si>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</si>
  <si>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</si>
  <si>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</si>
  <si>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</si>
  <si>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</si>
  <si>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</si>
  <si>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</si>
  <si>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</si>
  <si>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</si>
  <si>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</si>
  <si>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</si>
  <si>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</si>
  <si>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</si>
  <si>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</si>
  <si>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</si>
  <si>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</si>
  <si>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</si>
  <si>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</si>
  <si>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</si>
  <si>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</si>
  <si>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</si>
  <si>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</si>
  <si>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</si>
  <si>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</si>
  <si>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</si>
  <si>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</si>
  <si>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</si>
  <si>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</si>
  <si>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</si>
  <si>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</si>
  <si>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</si>
  <si>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</si>
  <si>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</si>
  <si>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</si>
  <si>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</si>
  <si>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</si>
  <si>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</si>
  <si>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</si>
  <si>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</si>
  <si>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</si>
  <si>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</si>
  <si>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</si>
  <si>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</si>
  <si>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</si>
  <si>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</si>
  <si>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</si>
  <si>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</si>
  <si>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</si>
  <si>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</si>
  <si>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</si>
  <si>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</si>
  <si>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</si>
  <si>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</si>
  <si>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</si>
  <si>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</si>
  <si>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</si>
  <si>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</si>
  <si>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</si>
  <si>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</si>
  <si>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</si>
  <si>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</si>
  <si>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</si>
  <si>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</si>
  <si>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</si>
  <si>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</si>
  <si>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</si>
  <si>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</si>
  <si>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</si>
  <si>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</si>
  <si>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</si>
  <si>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</si>
  <si>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</si>
  <si>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</si>
  <si>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</si>
  <si>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</si>
  <si>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</si>
  <si>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</si>
  <si>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</si>
  <si>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</si>
  <si>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</si>
  <si>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</si>
  <si>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</si>
  <si>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</si>
  <si>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</si>
  <si>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</si>
  <si>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</si>
  <si>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</si>
  <si>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</si>
  <si>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</si>
  <si>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</si>
  <si>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</si>
  <si>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</si>
  <si>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</si>
  <si>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</si>
  <si>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</si>
  <si>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</si>
  <si>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</si>
  <si>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</si>
  <si>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</si>
  <si>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</si>
  <si>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</si>
  <si>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</si>
  <si>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</si>
  <si>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</si>
  <si>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</si>
  <si>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</si>
  <si>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</si>
  <si>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</si>
  <si>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</si>
  <si>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</si>
  <si>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</si>
  <si>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</si>
  <si>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</si>
  <si>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</si>
  <si>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</si>
  <si>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</si>
  <si>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</si>
  <si>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</si>
  <si>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</si>
  <si>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</si>
  <si>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</si>
  <si>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</si>
  <si>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</si>
  <si>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</si>
  <si>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</si>
  <si>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</si>
  <si>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</si>
  <si>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</si>
  <si>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</si>
  <si>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</si>
  <si>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</si>
  <si>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</si>
  <si>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</si>
  <si>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</si>
  <si>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</si>
  <si>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</si>
  <si>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</si>
  <si>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</si>
  <si>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</si>
  <si>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</si>
  <si>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</si>
  <si>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</si>
  <si>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</si>
  <si>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</si>
  <si>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</si>
  <si>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</si>
  <si>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</si>
  <si>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</si>
  <si>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</si>
  <si>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</si>
  <si>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</si>
  <si>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</si>
  <si>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</si>
  <si>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</si>
  <si>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</si>
  <si>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</si>
  <si>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</si>
  <si>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</si>
  <si>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</si>
  <si>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</si>
  <si>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</si>
  <si>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</si>
  <si>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</si>
  <si>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</si>
  <si>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</si>
  <si>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</si>
  <si>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</si>
  <si>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</si>
  <si>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</si>
  <si>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</si>
  <si>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</si>
  <si>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</si>
  <si>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</si>
  <si>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</si>
  <si>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</si>
  <si>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</si>
  <si>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</si>
  <si>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</si>
  <si>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</si>
  <si>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</si>
  <si>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</si>
  <si>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</si>
  <si>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</si>
  <si>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</si>
  <si>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</si>
  <si>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</si>
  <si>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</si>
  <si>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</si>
  <si>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</si>
  <si>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</si>
  <si>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</si>
  <si>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</si>
  <si>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</si>
  <si>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</si>
  <si>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</si>
  <si>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</si>
  <si>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</si>
  <si>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</si>
  <si>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</si>
  <si>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</si>
  <si>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</si>
  <si>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</si>
  <si>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</si>
  <si>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</si>
  <si>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</si>
  <si>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</si>
  <si>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</si>
  <si>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</si>
  <si>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</si>
  <si>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</si>
  <si>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</si>
  <si>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</si>
  <si>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</si>
  <si>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</si>
  <si>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</si>
  <si>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</si>
  <si>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</si>
  <si>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</si>
  <si>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</si>
  <si>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</si>
  <si>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</si>
  <si>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</si>
  <si>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</si>
  <si>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</si>
  <si>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</si>
  <si>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</si>
  <si>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</si>
  <si>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</si>
  <si>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</si>
  <si>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</si>
  <si>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</si>
  <si>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</si>
  <si>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</si>
  <si>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</si>
  <si>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</si>
  <si>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</si>
  <si>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</si>
  <si>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</si>
  <si>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</si>
  <si>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</si>
  <si>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</si>
  <si>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</si>
  <si>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</si>
  <si>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</si>
  <si>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</si>
  <si>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</si>
  <si>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</si>
  <si>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</si>
  <si>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</si>
  <si>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</si>
  <si>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</si>
  <si>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</si>
  <si>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</si>
  <si>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</si>
  <si>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</si>
  <si>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</si>
  <si>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</si>
  <si>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</si>
  <si>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</si>
  <si>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</si>
  <si>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</si>
  <si>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</si>
  <si>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</si>
  <si>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</si>
  <si>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</si>
  <si>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</si>
  <si>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</si>
  <si>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</si>
  <si>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</si>
  <si>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</si>
  <si>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</si>
  <si>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</si>
  <si>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</si>
  <si>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</si>
  <si>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</si>
  <si>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</si>
  <si>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</si>
  <si>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</si>
  <si>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</si>
  <si>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</si>
  <si>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</si>
  <si>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</si>
  <si>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</si>
  <si>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</si>
  <si>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</si>
  <si>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</si>
  <si>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</si>
  <si>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</si>
  <si>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</si>
  <si>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</si>
  <si>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</si>
  <si>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</si>
  <si>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</si>
  <si>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</si>
  <si>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</si>
  <si>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</si>
  <si>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</si>
  <si>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</si>
  <si>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</si>
  <si>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</si>
  <si>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</si>
  <si>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</si>
  <si>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</si>
  <si>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</si>
  <si>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</si>
  <si>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</si>
  <si>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</si>
  <si>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</si>
  <si>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</si>
  <si>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</si>
  <si>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</si>
  <si>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</si>
  <si>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</si>
  <si>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</si>
  <si>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</si>
  <si>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</si>
  <si>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</si>
  <si>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</si>
  <si>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</si>
  <si>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</si>
  <si>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</si>
  <si>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</si>
  <si>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</si>
  <si>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</si>
  <si>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</si>
  <si>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</si>
  <si>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</si>
  <si>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</si>
  <si>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</si>
  <si>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</si>
  <si>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</si>
  <si>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</si>
  <si>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</si>
  <si>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</si>
  <si>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</si>
  <si>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</si>
  <si>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</si>
  <si>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</si>
  <si>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</si>
  <si>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</si>
  <si>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</si>
  <si>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</si>
  <si>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</si>
  <si>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</si>
  <si>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</si>
  <si>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</si>
  <si>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</si>
  <si>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</si>
  <si>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</si>
  <si>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</si>
  <si>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</si>
  <si>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</si>
  <si>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</si>
  <si>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</si>
  <si>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</si>
  <si>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</si>
  <si>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</si>
  <si>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</si>
  <si>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</si>
  <si>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</si>
  <si>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</si>
  <si>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</si>
  <si>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</si>
  <si>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</si>
  <si>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</si>
  <si>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</si>
  <si>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</si>
  <si>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</si>
  <si>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</si>
  <si>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</si>
  <si>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</si>
  <si>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</si>
  <si>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</si>
  <si>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</si>
  <si>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</si>
  <si>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</si>
  <si>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</si>
  <si>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</si>
  <si>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</si>
  <si>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</si>
  <si>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</si>
  <si>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</si>
  <si>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</si>
  <si>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</si>
  <si>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</si>
  <si>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</si>
  <si>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</si>
  <si>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</si>
  <si>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</si>
  <si>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</si>
  <si>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</si>
  <si>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</si>
  <si>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</si>
  <si>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</si>
  <si>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</si>
  <si>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</si>
  <si>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</si>
  <si>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</si>
  <si>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</si>
  <si>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</si>
  <si>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</si>
  <si>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</si>
  <si>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</si>
  <si>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</si>
  <si>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</si>
  <si>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</si>
  <si>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</si>
  <si>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</si>
  <si>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</si>
  <si>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</si>
  <si>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</si>
  <si>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</si>
  <si>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</si>
  <si>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</si>
  <si>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</si>
  <si>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</si>
  <si>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</si>
  <si>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</si>
  <si>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</si>
  <si>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</si>
  <si>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</si>
  <si>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</si>
  <si>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</si>
  <si>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</si>
  <si>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</si>
  <si>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</si>
  <si>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</si>
  <si>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</si>
  <si>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</si>
  <si>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</si>
  <si>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</si>
  <si>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</si>
  <si>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</si>
  <si>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</si>
  <si>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</si>
  <si>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</si>
  <si>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</si>
  <si>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</si>
  <si>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</si>
  <si>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</si>
  <si>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</si>
  <si>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</si>
  <si>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</si>
  <si>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</si>
  <si>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</si>
  <si>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</si>
  <si>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</si>
  <si>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</si>
  <si>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</si>
  <si>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</si>
  <si>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</si>
  <si>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</si>
  <si>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</si>
  <si>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</si>
  <si>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</si>
  <si>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</si>
  <si>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</si>
  <si>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</si>
  <si>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</si>
  <si>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</si>
  <si>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</si>
  <si>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</si>
  <si>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</si>
  <si>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</si>
  <si>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</si>
  <si>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</si>
  <si>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</si>
  <si>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</si>
  <si>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</si>
  <si>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</si>
  <si>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</si>
  <si>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</si>
  <si>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</si>
  <si>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</si>
  <si>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</si>
  <si>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</si>
  <si>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</si>
  <si>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</si>
  <si>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</si>
  <si>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</si>
  <si>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</si>
  <si>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</si>
  <si>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</si>
  <si>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</si>
  <si>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</si>
  <si>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</si>
  <si>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</si>
  <si>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</si>
  <si>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</si>
  <si>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</si>
  <si>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</si>
  <si>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</si>
  <si>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</si>
  <si>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</si>
  <si>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</si>
  <si>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</si>
  <si>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</si>
  <si>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</si>
  <si>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</si>
  <si>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</si>
  <si>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</si>
  <si>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</si>
  <si>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</si>
  <si>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</si>
  <si>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</si>
  <si>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</si>
  <si>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</si>
  <si>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</si>
  <si>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</si>
  <si>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</si>
  <si>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</si>
  <si>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</si>
  <si>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</si>
  <si>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</si>
  <si>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</si>
  <si>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</si>
  <si>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</si>
  <si>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</si>
  <si>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</si>
  <si>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</si>
  <si>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</si>
  <si>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</si>
  <si>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</si>
  <si>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</si>
  <si>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</si>
  <si>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</si>
  <si>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</si>
  <si>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</si>
  <si>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</si>
  <si>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</si>
  <si>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</si>
  <si>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</si>
  <si>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</si>
  <si>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</si>
  <si>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</si>
  <si>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</si>
  <si>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</si>
  <si>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</si>
  <si>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</si>
  <si>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</si>
  <si>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</si>
  <si>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</si>
  <si>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</si>
  <si>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</si>
  <si>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</si>
  <si>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</si>
  <si>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</si>
  <si>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</si>
  <si>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</si>
  <si>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</si>
  <si>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</si>
  <si>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</si>
  <si>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</si>
  <si>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</si>
  <si>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</si>
  <si>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</si>
  <si>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</si>
  <si>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</si>
  <si>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</si>
  <si>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</si>
  <si>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</si>
  <si>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</si>
  <si>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</si>
  <si>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</si>
  <si>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</si>
  <si>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</si>
  <si>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</si>
  <si>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</si>
  <si>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</si>
  <si>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</si>
  <si>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</si>
  <si>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</si>
  <si>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</si>
  <si>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</si>
  <si>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</si>
  <si>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</si>
  <si>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</si>
  <si>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</si>
  <si>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</si>
  <si>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</si>
  <si>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</si>
  <si>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</si>
  <si>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</si>
  <si>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</si>
  <si>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</si>
  <si>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</si>
  <si>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</si>
  <si>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</si>
  <si>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</si>
  <si>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</si>
  <si>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</si>
  <si>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</si>
  <si>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</si>
  <si>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</si>
  <si>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</si>
  <si>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</si>
  <si>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</si>
  <si>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</si>
  <si>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</si>
  <si>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</si>
  <si>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</si>
  <si>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</si>
  <si>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</si>
  <si>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</si>
  <si>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</si>
  <si>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</si>
  <si>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</si>
  <si>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</si>
  <si>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</si>
  <si>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</si>
  <si>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</si>
  <si>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</si>
  <si>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</si>
  <si>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</si>
  <si>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</si>
  <si>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</si>
  <si>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</si>
  <si>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</si>
  <si>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</si>
  <si>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</si>
  <si>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</si>
  <si>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</si>
  <si>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</si>
  <si>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</si>
  <si>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</si>
  <si>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</si>
  <si>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</si>
  <si>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</si>
  <si>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</si>
  <si>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</si>
  <si>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</si>
  <si>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</si>
  <si>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</si>
  <si>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</si>
  <si>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</si>
  <si>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</si>
  <si>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</si>
  <si>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</si>
  <si>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</si>
  <si>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</si>
  <si>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</si>
  <si>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</si>
  <si>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</si>
  <si>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</si>
  <si>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</si>
  <si>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</si>
  <si>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</si>
  <si>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</si>
  <si>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</si>
  <si>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</si>
  <si>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</si>
  <si>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</si>
  <si>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</si>
  <si>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</si>
  <si>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</si>
  <si>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</si>
  <si>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</si>
  <si>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</si>
  <si>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</si>
  <si>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</si>
  <si>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</si>
  <si>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</si>
  <si>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</si>
  <si>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</si>
  <si>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</si>
  <si>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</si>
  <si>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</si>
  <si>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</si>
  <si>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</si>
  <si>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</si>
  <si>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</si>
  <si>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</si>
  <si>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</si>
  <si>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</si>
  <si>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</si>
  <si>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</si>
  <si>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</si>
  <si>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</si>
  <si>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</si>
  <si>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</si>
  <si>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</si>
  <si>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</si>
  <si>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</si>
  <si>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</si>
  <si>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</si>
  <si>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</si>
  <si>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</si>
  <si>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</si>
  <si>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</si>
  <si>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</si>
  <si>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</si>
  <si>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</si>
  <si>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</si>
  <si>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</si>
  <si>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</si>
  <si>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</si>
  <si>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</si>
  <si>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</si>
  <si>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</si>
  <si>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</si>
  <si>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</si>
  <si>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</si>
  <si>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</si>
  <si>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</si>
  <si>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</si>
  <si>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</si>
  <si>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</si>
  <si>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</si>
  <si>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</si>
  <si>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</si>
  <si>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</si>
  <si>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</si>
  <si>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</si>
  <si>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</si>
  <si>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</si>
  <si>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</si>
  <si>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</si>
  <si>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</si>
  <si>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</si>
  <si>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</si>
  <si>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</si>
  <si>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</si>
  <si>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</si>
  <si>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</si>
  <si>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</si>
  <si>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</si>
  <si>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</si>
  <si>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</si>
  <si>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</si>
  <si>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</si>
  <si>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</si>
  <si>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</si>
  <si>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</si>
  <si>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</si>
  <si>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</si>
  <si>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</si>
  <si>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</si>
  <si>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</si>
  <si>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</si>
  <si>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</si>
  <si>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</si>
  <si>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</si>
  <si>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</si>
  <si>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</si>
  <si>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</si>
  <si>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</si>
  <si>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</si>
  <si>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</si>
  <si>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</si>
  <si>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</si>
  <si>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</si>
  <si>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</si>
  <si>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</si>
  <si>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</si>
  <si>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</si>
  <si>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</si>
  <si>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</si>
  <si>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</si>
  <si>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</si>
  <si>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</si>
  <si>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</si>
  <si>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</si>
  <si>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</si>
  <si>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</si>
  <si>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</si>
  <si>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</si>
  <si>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</si>
  <si>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</si>
  <si>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</si>
  <si>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</si>
  <si>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</si>
  <si>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</si>
  <si>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</si>
  <si>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</si>
  <si>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</si>
  <si>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</si>
  <si>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</si>
  <si>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</si>
  <si>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</si>
  <si>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</si>
  <si>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</si>
  <si>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</si>
  <si>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</si>
  <si>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</si>
  <si>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</si>
  <si>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</si>
  <si>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</si>
  <si>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</si>
  <si>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</si>
  <si>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</si>
  <si>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</si>
  <si>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</si>
  <si>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</si>
  <si>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</si>
  <si>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</si>
  <si>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</si>
  <si>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</si>
  <si>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</si>
  <si>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</si>
  <si>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</si>
  <si>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</si>
  <si>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</si>
  <si>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</si>
  <si>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</si>
  <si>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</si>
  <si>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</si>
  <si>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</si>
  <si>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</si>
  <si>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</si>
  <si>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</si>
  <si>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</si>
  <si>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</si>
  <si>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</si>
  <si>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</si>
  <si>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</si>
  <si>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</si>
  <si>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</si>
  <si>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</si>
  <si>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</si>
  <si>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</si>
  <si>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</si>
  <si>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</si>
  <si>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</si>
  <si>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</si>
  <si>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</si>
  <si>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</si>
  <si>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</si>
  <si>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</si>
  <si>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</si>
  <si>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</si>
  <si>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</si>
  <si>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</si>
  <si>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</si>
  <si>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</si>
  <si>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</si>
  <si>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</si>
  <si>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</si>
  <si>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</si>
  <si>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</si>
  <si>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</si>
  <si>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</si>
  <si>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</si>
  <si>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</si>
  <si>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</si>
  <si>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</si>
  <si>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</si>
  <si>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</si>
  <si>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</si>
  <si>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</si>
  <si>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</si>
  <si>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</si>
  <si>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</si>
  <si>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</si>
  <si>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</si>
  <si>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</si>
  <si>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</si>
  <si>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</si>
  <si>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</si>
  <si>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</si>
  <si>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</si>
  <si>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</si>
  <si>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</si>
  <si>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</si>
  <si>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</si>
  <si>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</si>
  <si>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</si>
  <si>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</si>
  <si>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</si>
  <si>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</si>
  <si>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</si>
  <si>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</si>
  <si>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</si>
  <si>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</si>
  <si>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</si>
  <si>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</si>
  <si>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</si>
  <si>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</si>
  <si>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</si>
  <si>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</si>
  <si>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</si>
  <si>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</si>
  <si>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</si>
  <si>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</si>
  <si>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</si>
  <si>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</si>
  <si>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</si>
  <si>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</si>
  <si>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</si>
  <si>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</si>
  <si>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</si>
  <si>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</si>
  <si>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</si>
  <si>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</si>
  <si>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</si>
  <si>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</si>
  <si>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</si>
  <si>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</si>
  <si>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</si>
  <si>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</si>
  <si>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</si>
  <si>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</si>
  <si>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</si>
  <si>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</si>
  <si>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</si>
  <si>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</si>
  <si>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</si>
  <si>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</si>
  <si>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</si>
  <si>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</si>
  <si>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</si>
  <si>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</si>
  <si>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</si>
  <si>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</si>
  <si>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</si>
  <si>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</si>
  <si>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</si>
  <si>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</si>
  <si>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</si>
  <si>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</si>
  <si>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</si>
  <si>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</si>
  <si>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</si>
  <si>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</si>
  <si>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</si>
  <si>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</si>
  <si>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</si>
  <si>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</si>
  <si>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</si>
  <si>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</si>
  <si>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</si>
  <si>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</si>
  <si>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</si>
  <si>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</si>
  <si>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</si>
  <si>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</si>
  <si>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</si>
  <si>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</si>
  <si>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</si>
  <si>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</si>
  <si>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</si>
  <si>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</si>
  <si>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</si>
  <si>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</si>
  <si>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</si>
  <si>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</si>
  <si>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</si>
  <si>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</si>
  <si>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</si>
  <si>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</si>
  <si>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</si>
  <si>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</si>
  <si>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</si>
  <si>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</si>
  <si>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</si>
  <si>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</si>
  <si>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</si>
  <si>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</si>
  <si>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</si>
  <si>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</si>
  <si>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</si>
  <si>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</si>
  <si>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</si>
  <si>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</si>
  <si>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</si>
  <si>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</si>
  <si>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</si>
  <si>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</si>
  <si>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</si>
  <si>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</si>
  <si>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</si>
  <si>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</si>
  <si>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</si>
  <si>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</si>
  <si>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</si>
  <si>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</si>
  <si>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</si>
  <si>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</si>
  <si>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</si>
  <si>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</si>
  <si>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</si>
  <si>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</si>
  <si>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</si>
  <si>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</si>
  <si>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</si>
  <si>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</si>
  <si>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</si>
  <si>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</si>
  <si>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</si>
  <si>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</si>
  <si>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</si>
  <si>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</si>
  <si>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</si>
  <si>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</si>
  <si>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</si>
  <si>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</si>
  <si>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</si>
  <si>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</si>
  <si>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</si>
  <si>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</si>
  <si>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</si>
  <si>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</si>
  <si>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</si>
  <si>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</si>
  <si>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</si>
  <si>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</si>
  <si>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</si>
  <si>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</si>
  <si>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</si>
  <si>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</si>
  <si>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</si>
  <si>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</si>
  <si>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</si>
  <si>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</si>
  <si>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</si>
  <si>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</si>
  <si>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</si>
  <si>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</si>
  <si>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</si>
  <si>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</si>
  <si>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</si>
  <si>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</si>
  <si>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</si>
  <si>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</si>
  <si>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</si>
  <si>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</si>
  <si>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</si>
  <si>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</si>
  <si>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</si>
  <si>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</si>
  <si>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</si>
  <si>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</si>
  <si>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</si>
  <si>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</si>
  <si>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</si>
  <si>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</si>
  <si>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</si>
  <si>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</si>
  <si>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</si>
  <si>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</si>
  <si>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</si>
  <si>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</si>
  <si>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</si>
  <si>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</si>
  <si>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</si>
  <si>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</si>
  <si>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</si>
  <si>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</si>
  <si>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</si>
  <si>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</si>
  <si>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</si>
  <si>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</si>
  <si>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</si>
  <si>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</si>
  <si>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</si>
  <si>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</si>
  <si>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</si>
  <si>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</si>
  <si>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</si>
  <si>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</si>
  <si>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</si>
  <si>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</si>
  <si>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</si>
  <si>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</si>
  <si>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</si>
  <si>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</si>
  <si>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</si>
  <si>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</si>
  <si>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</si>
  <si>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</si>
  <si>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</si>
  <si>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</si>
  <si>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</si>
  <si>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</si>
  <si>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</si>
  <si>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</si>
  <si>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</si>
  <si>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</si>
  <si>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</si>
  <si>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</si>
  <si>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</si>
  <si>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</si>
  <si>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</si>
  <si>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</si>
  <si>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</si>
  <si>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</si>
  <si>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</si>
  <si>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</si>
  <si>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</si>
  <si>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</si>
  <si>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</si>
  <si>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</si>
  <si>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</si>
  <si>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</si>
  <si>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</si>
  <si>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</si>
  <si>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</si>
  <si>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</si>
  <si>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</si>
  <si>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</si>
  <si>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</si>
  <si>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</si>
  <si>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</si>
  <si>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</si>
  <si>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</si>
  <si>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</si>
  <si>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</si>
  <si>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</si>
  <si>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</si>
  <si>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</si>
  <si>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</si>
  <si>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</si>
  <si>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</si>
  <si>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</si>
  <si>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</si>
  <si>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</si>
  <si>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</si>
  <si>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</si>
  <si>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</si>
  <si>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</si>
  <si>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</si>
  <si>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</si>
  <si>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</si>
  <si>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</si>
  <si>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</si>
  <si>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</si>
  <si>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</si>
  <si>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</si>
  <si>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</si>
  <si>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</si>
  <si>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</si>
  <si>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</si>
  <si>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</si>
  <si>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</si>
  <si>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</si>
  <si>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</si>
  <si>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</si>
  <si>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</si>
  <si>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</si>
  <si>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</si>
  <si>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</si>
  <si>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</si>
  <si>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</si>
  <si>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</si>
  <si>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</si>
  <si>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</si>
  <si>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</si>
  <si>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</si>
  <si>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</si>
  <si>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</si>
  <si>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</si>
  <si>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</si>
  <si>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</si>
  <si>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</si>
  <si>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</si>
  <si>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</si>
  <si>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</si>
  <si>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</si>
  <si>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</si>
  <si>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</si>
  <si>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</si>
  <si>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</si>
  <si>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</si>
  <si>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</si>
  <si>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</si>
  <si>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</si>
  <si>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</si>
  <si>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</si>
  <si>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</si>
  <si>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</si>
  <si>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</si>
  <si>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</si>
  <si>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</si>
  <si>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</si>
  <si>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</si>
  <si>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</si>
  <si>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</si>
  <si>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</si>
  <si>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</si>
  <si>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</si>
  <si>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</si>
  <si>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</si>
  <si>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</si>
  <si>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</si>
  <si>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</si>
  <si>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</si>
  <si>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</si>
  <si>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</si>
  <si>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</si>
  <si>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</si>
  <si>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</si>
  <si>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</si>
  <si>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</si>
  <si>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</si>
  <si>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</si>
  <si>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</si>
  <si>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</si>
  <si>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</si>
  <si>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</si>
  <si>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</si>
  <si>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</si>
  <si>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</si>
  <si>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</si>
  <si>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</si>
  <si>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</si>
  <si>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</si>
  <si>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</si>
  <si>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</si>
  <si>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</si>
  <si>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</si>
  <si>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</si>
  <si>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</si>
  <si>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</si>
  <si>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</si>
  <si>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</si>
  <si>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</si>
  <si>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</si>
  <si>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</si>
  <si>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</si>
  <si>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</si>
  <si>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</si>
  <si>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</si>
  <si>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</si>
  <si>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</si>
  <si>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</si>
  <si>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</si>
  <si>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</si>
  <si>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</si>
  <si>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</si>
  <si>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</si>
  <si>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</si>
  <si>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</si>
  <si>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</si>
  <si>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</si>
  <si>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</si>
  <si>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</si>
  <si>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</si>
  <si>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</si>
  <si>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</si>
  <si>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</si>
  <si>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</si>
  <si>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</si>
  <si>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</si>
  <si>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</si>
  <si>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</si>
  <si>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</si>
  <si>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</si>
  <si>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</si>
  <si>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</si>
  <si>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</si>
  <si>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</si>
  <si>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</si>
  <si>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</si>
  <si>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</si>
  <si>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</si>
  <si>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</si>
  <si>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</si>
  <si>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</si>
  <si>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</si>
  <si>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</si>
  <si>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</si>
  <si>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</si>
  <si>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</si>
  <si>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</si>
  <si>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</si>
  <si>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</si>
  <si>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</si>
  <si>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</si>
  <si>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</si>
  <si>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</si>
  <si>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</si>
  <si>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</si>
  <si>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</si>
  <si>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</si>
  <si>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</si>
  <si>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</si>
  <si>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</si>
  <si>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</si>
  <si>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</si>
  <si>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</si>
  <si>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</si>
  <si>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</si>
  <si>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</si>
  <si>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</si>
  <si>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</si>
  <si>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</si>
  <si>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</si>
  <si>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</si>
  <si>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</si>
  <si>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</si>
  <si>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</si>
  <si>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</si>
  <si>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</si>
  <si>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</si>
  <si>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</si>
  <si>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</si>
  <si>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</si>
  <si>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</si>
  <si>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</si>
  <si>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</si>
  <si>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</si>
  <si>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</si>
  <si>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</si>
  <si>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</si>
  <si>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</si>
  <si>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</si>
  <si>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</si>
  <si>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</si>
  <si>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</si>
  <si>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</si>
  <si>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</si>
  <si>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</si>
  <si>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</si>
  <si>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</si>
  <si>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</si>
  <si>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</si>
  <si>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</si>
  <si>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</si>
  <si>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</si>
  <si>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</si>
  <si>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</si>
  <si>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</si>
  <si>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</si>
  <si>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</si>
  <si>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</si>
  <si>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</si>
  <si>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</si>
  <si>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</si>
  <si>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</si>
  <si>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</si>
  <si>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</si>
  <si>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</si>
  <si>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</si>
  <si>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</si>
  <si>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</si>
  <si>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</si>
  <si>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</si>
  <si>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</si>
  <si>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</si>
  <si>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</si>
  <si>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</si>
  <si>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</si>
  <si>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</si>
  <si>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</si>
  <si>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</si>
  <si>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</si>
  <si>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</si>
  <si>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</si>
  <si>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</si>
  <si>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</si>
  <si>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</si>
  <si>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</si>
  <si>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</si>
  <si>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</si>
  <si>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</si>
  <si>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</si>
  <si>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</si>
  <si>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</si>
  <si>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</si>
  <si>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</si>
  <si>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</si>
  <si>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</si>
  <si>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</si>
  <si>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</si>
  <si>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</si>
  <si>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</si>
  <si>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</si>
  <si>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</si>
  <si>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</si>
  <si>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</si>
  <si>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</si>
  <si>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</si>
  <si>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</si>
  <si>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</si>
  <si>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</si>
  <si>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</si>
  <si>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</si>
  <si>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</si>
  <si>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</si>
  <si>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</si>
  <si>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</si>
  <si>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</si>
  <si>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</si>
  <si>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</si>
  <si>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</si>
  <si>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</si>
  <si>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</si>
  <si>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</si>
  <si>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</si>
  <si>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</si>
  <si>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</si>
  <si>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</si>
  <si>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</si>
  <si>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</si>
  <si>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</si>
  <si>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</si>
  <si>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</si>
  <si>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</si>
  <si>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</si>
  <si>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</si>
  <si>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</si>
  <si>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</si>
  <si>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</si>
  <si>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</si>
  <si>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</si>
  <si>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</si>
  <si>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</si>
  <si>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</si>
  <si>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</si>
  <si>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</si>
  <si>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</si>
  <si>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</si>
  <si>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</si>
  <si>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</si>
  <si>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</si>
  <si>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</si>
  <si>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</si>
  <si>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</si>
  <si>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</si>
  <si>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</si>
  <si>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</si>
  <si>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</si>
  <si>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</si>
  <si>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</si>
  <si>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</si>
  <si>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</si>
  <si>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</si>
  <si>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</si>
  <si>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</si>
  <si>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</si>
  <si>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</si>
  <si>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</si>
  <si>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</si>
  <si>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</si>
  <si>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</si>
  <si>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</si>
  <si>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</si>
  <si>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</si>
  <si>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</si>
  <si>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</si>
  <si>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</si>
  <si>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</si>
  <si>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</si>
  <si>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</si>
  <si>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</si>
  <si>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</si>
  <si>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</si>
  <si>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</si>
  <si>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</si>
  <si>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</si>
  <si>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</si>
  <si>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</si>
  <si>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</si>
  <si>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</si>
  <si>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</si>
  <si>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</si>
  <si>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</si>
  <si>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</si>
  <si>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</si>
  <si>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</si>
  <si>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</si>
  <si>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</si>
  <si>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</si>
  <si>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</si>
  <si>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</si>
  <si>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</si>
  <si>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</si>
  <si>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</si>
  <si>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</si>
  <si>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</si>
  <si>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</si>
  <si>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</si>
  <si>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</si>
  <si>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</si>
  <si>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</si>
  <si>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</si>
  <si>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</si>
  <si>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</si>
  <si>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</si>
  <si>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</si>
  <si>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</si>
  <si>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</si>
  <si>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</si>
  <si>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</si>
  <si>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</si>
  <si>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</si>
  <si>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</si>
  <si>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</si>
  <si>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</si>
  <si>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</si>
  <si>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</si>
  <si>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</si>
  <si>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</si>
  <si>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</si>
  <si>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</si>
  <si>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</si>
  <si>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</si>
  <si>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</si>
  <si>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</si>
  <si>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</si>
  <si>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</si>
  <si>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</si>
  <si>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</si>
  <si>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</si>
  <si>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</si>
  <si>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</si>
  <si>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</si>
  <si>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</si>
  <si>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</si>
  <si>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</si>
  <si>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</si>
  <si>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</si>
  <si>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</si>
  <si>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</si>
  <si>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</si>
  <si>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</si>
  <si>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</si>
  <si>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</si>
  <si>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</si>
  <si>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</si>
  <si>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</si>
  <si>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</si>
  <si>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</si>
  <si>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</si>
  <si>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</si>
  <si>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</si>
  <si>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</si>
  <si>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</si>
  <si>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</si>
  <si>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</si>
  <si>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</si>
  <si>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</si>
  <si>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</si>
  <si>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</si>
  <si>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</si>
  <si>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</si>
  <si>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</si>
  <si>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</si>
  <si>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</si>
  <si>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</si>
  <si>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</si>
  <si>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</si>
  <si>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</si>
  <si>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</si>
  <si>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</si>
  <si>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</si>
  <si>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</si>
  <si>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</si>
  <si>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</si>
  <si>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</si>
  <si>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</si>
  <si>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</si>
  <si>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</si>
  <si>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</si>
  <si>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</si>
  <si>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</si>
  <si>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</si>
  <si>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</si>
  <si>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</si>
  <si>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</si>
  <si>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</si>
  <si>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</si>
  <si>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</si>
  <si>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</si>
  <si>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</si>
  <si>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</si>
  <si>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</si>
  <si>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</si>
  <si>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</si>
  <si>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</si>
  <si>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</si>
  <si>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</si>
  <si>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</si>
  <si>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</si>
  <si>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</si>
  <si>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</si>
  <si>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</si>
  <si>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</si>
  <si>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</si>
  <si>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</si>
  <si>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</si>
  <si>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</si>
  <si>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</si>
  <si>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</si>
  <si>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</si>
  <si>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</si>
  <si>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</si>
  <si>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</si>
  <si>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</si>
  <si>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</si>
  <si>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</si>
  <si>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</si>
  <si>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</si>
  <si>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</si>
  <si>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</si>
  <si>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</si>
  <si>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</si>
  <si>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</si>
  <si>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</si>
  <si>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</si>
  <si>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</si>
  <si>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</si>
  <si>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</si>
  <si>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</si>
  <si>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</si>
  <si>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</si>
  <si>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</si>
  <si>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</si>
  <si>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</si>
  <si>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</si>
  <si>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</si>
  <si>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</si>
  <si>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</si>
  <si>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</si>
  <si>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</si>
  <si>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</si>
  <si>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</si>
  <si>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</si>
  <si>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</si>
  <si>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</si>
  <si>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</si>
  <si>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</si>
  <si>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</si>
  <si>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</si>
  <si>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</si>
  <si>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</si>
  <si>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</si>
  <si>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</si>
  <si>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</si>
  <si>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</si>
  <si>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</si>
  <si>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</si>
  <si>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</si>
  <si>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</si>
  <si>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</si>
  <si>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</si>
  <si>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</si>
  <si>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</si>
  <si>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</si>
  <si>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</si>
  <si>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</si>
  <si>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</si>
  <si>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</si>
  <si>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</si>
  <si>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</si>
  <si>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</si>
  <si>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</si>
  <si>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</si>
  <si>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</si>
  <si>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</si>
  <si>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</si>
  <si>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</si>
  <si>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</si>
  <si>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</si>
  <si>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</si>
  <si>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</si>
  <si>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</si>
  <si>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</si>
  <si>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</si>
  <si>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</si>
  <si>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</si>
  <si>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</si>
  <si>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</si>
  <si>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</si>
  <si>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</si>
  <si>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</si>
  <si>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</si>
  <si>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</si>
  <si>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</si>
  <si>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</si>
  <si>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</si>
  <si>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</si>
  <si>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</si>
  <si>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</si>
  <si>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</si>
  <si>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</si>
  <si>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</si>
  <si>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</si>
  <si>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</si>
  <si>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</si>
  <si>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</si>
  <si>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</si>
  <si>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</si>
  <si>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</si>
  <si>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</si>
  <si>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</si>
  <si>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</si>
  <si>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</si>
  <si>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</si>
  <si>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</si>
  <si>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</si>
  <si>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</si>
  <si>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</si>
  <si>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</si>
  <si>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</si>
  <si>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</si>
  <si>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</si>
  <si>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</si>
  <si>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</si>
  <si>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</si>
  <si>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</si>
  <si>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</si>
  <si>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</si>
  <si>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</si>
  <si>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</si>
  <si>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</si>
  <si>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</si>
  <si>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</si>
  <si>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</si>
  <si>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</si>
  <si>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</si>
  <si>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</si>
  <si>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</si>
  <si>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</si>
  <si>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</si>
  <si>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</si>
  <si>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</si>
  <si>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</si>
  <si>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</si>
  <si>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</si>
  <si>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</si>
  <si>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</si>
  <si>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</si>
  <si>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</si>
  <si>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</si>
  <si>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</si>
  <si>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</si>
  <si>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</si>
  <si>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</si>
  <si>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</si>
  <si>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</si>
  <si>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</si>
  <si>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</si>
  <si>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</si>
  <si>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</si>
  <si>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</si>
  <si>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</si>
  <si>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</si>
  <si>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</si>
  <si>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</si>
  <si>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</si>
  <si>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</si>
  <si>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</si>
  <si>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</si>
  <si>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</si>
  <si>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</si>
  <si>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</si>
  <si>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</si>
  <si>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</si>
  <si>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</si>
  <si>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</si>
  <si>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</si>
  <si>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</si>
  <si>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</si>
  <si>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</si>
  <si>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</si>
  <si>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</si>
  <si>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</si>
  <si>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</si>
  <si>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</si>
  <si>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</si>
  <si>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</si>
  <si>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</si>
  <si>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</si>
  <si>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</si>
  <si>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</si>
  <si>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</si>
  <si>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</si>
  <si>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</si>
  <si>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</si>
  <si>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</si>
  <si>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</si>
  <si>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</si>
  <si>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</si>
  <si>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</si>
  <si>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</si>
  <si>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</si>
  <si>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</si>
  <si>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</si>
  <si>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</si>
  <si>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</si>
  <si>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</si>
  <si>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</si>
  <si>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</si>
  <si>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</si>
  <si>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</si>
  <si>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</si>
  <si>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</si>
  <si>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</si>
  <si>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</si>
  <si>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</si>
  <si>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</si>
  <si>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</si>
  <si>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</si>
  <si>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</si>
  <si>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</si>
  <si>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</si>
  <si>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</si>
  <si>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</si>
  <si>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</si>
  <si>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</si>
  <si>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</si>
  <si>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</si>
  <si>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</si>
  <si>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</si>
  <si>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</si>
  <si>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</si>
  <si>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</si>
  <si>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</si>
  <si>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</si>
  <si>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</si>
  <si>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</si>
  <si>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</si>
  <si>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</si>
  <si>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</si>
  <si>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</si>
  <si>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</si>
  <si>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</si>
  <si>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</si>
  <si>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</si>
  <si>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</si>
  <si>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</si>
  <si>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</si>
  <si>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</si>
  <si>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</si>
  <si>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</si>
  <si>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</si>
  <si>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</si>
  <si>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</si>
  <si>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</si>
  <si>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</si>
  <si>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</si>
  <si>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</si>
  <si>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</si>
  <si>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</si>
  <si>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</si>
  <si>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</si>
  <si>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</si>
  <si>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</si>
  <si>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</si>
  <si>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</si>
  <si>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</si>
  <si>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</si>
  <si>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</si>
  <si>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</si>
  <si>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</si>
  <si>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</si>
  <si>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</si>
  <si>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</si>
  <si>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</si>
  <si>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</si>
  <si>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</si>
  <si>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</si>
  <si>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</si>
  <si>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</si>
  <si>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</si>
  <si>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</si>
  <si>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</si>
  <si>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</si>
  <si>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</si>
  <si>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</si>
  <si>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</si>
  <si>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</si>
  <si>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</si>
  <si>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</si>
  <si>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</si>
  <si>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</si>
  <si>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</si>
  <si>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</si>
  <si>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</si>
  <si>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</si>
  <si>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</si>
  <si>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</si>
  <si>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</si>
  <si>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</si>
  <si>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</si>
  <si>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</si>
  <si>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</si>
  <si>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</si>
  <si>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</si>
  <si>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</si>
  <si>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</si>
  <si>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</si>
  <si>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</si>
  <si>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</si>
  <si>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</si>
  <si>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</si>
  <si>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</si>
  <si>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</si>
  <si>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</si>
  <si>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</si>
  <si>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</si>
  <si>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</si>
  <si>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</si>
  <si>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</si>
  <si>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</si>
  <si>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</si>
  <si>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</si>
  <si>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</si>
  <si>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</si>
  <si>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</si>
  <si>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</si>
  <si>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</si>
  <si>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</si>
  <si>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</si>
  <si>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</si>
  <si>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</si>
  <si>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</si>
  <si>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</si>
  <si>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</si>
  <si>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</si>
  <si>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</si>
  <si>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</si>
  <si>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</si>
  <si>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</si>
  <si>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</si>
  <si>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</si>
  <si>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</si>
  <si>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</si>
  <si>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</si>
  <si>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</si>
  <si>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</si>
  <si>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</si>
  <si>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</si>
  <si>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</si>
  <si>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</si>
  <si>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</si>
  <si>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</si>
  <si>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</si>
  <si>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</si>
  <si>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</si>
  <si>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</si>
  <si>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</si>
  <si>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</si>
  <si>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</si>
  <si>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</si>
  <si>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</si>
  <si>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</si>
  <si>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</si>
  <si>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</si>
  <si>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</si>
  <si>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</si>
  <si>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</si>
  <si>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</si>
  <si>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</si>
  <si>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</si>
  <si>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</si>
  <si>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</si>
  <si>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</si>
  <si>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</si>
  <si>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</si>
  <si>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</si>
  <si>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</si>
  <si>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</si>
  <si>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</si>
  <si>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</si>
  <si>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</si>
  <si>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</si>
  <si>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</si>
  <si>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</si>
  <si>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</si>
  <si>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</si>
  <si>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</si>
  <si>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</si>
  <si>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</si>
  <si>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</si>
  <si>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</si>
  <si>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</si>
  <si>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</si>
  <si>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</si>
  <si>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</si>
  <si>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</si>
  <si>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</si>
  <si>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</si>
  <si>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</si>
  <si>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</si>
  <si>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</si>
  <si>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</si>
  <si>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</si>
  <si>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</si>
  <si>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</si>
  <si>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</si>
  <si>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</si>
  <si>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</si>
  <si>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</si>
  <si>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</si>
  <si>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</si>
  <si>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</si>
  <si>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</si>
  <si>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</si>
  <si>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</si>
  <si>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</si>
  <si>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</si>
  <si>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</si>
  <si>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</si>
  <si>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</si>
  <si>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</si>
  <si>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</si>
  <si>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</si>
  <si>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</si>
  <si>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</si>
  <si>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</si>
  <si>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</si>
  <si>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</si>
  <si>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</si>
  <si>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</si>
  <si>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</si>
  <si>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</si>
  <si>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</si>
  <si>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</si>
  <si>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</si>
  <si>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</si>
  <si>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</si>
  <si>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</si>
  <si>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</si>
  <si>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</si>
  <si>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</si>
  <si>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</si>
  <si>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</si>
  <si>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</si>
  <si>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</si>
  <si>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</si>
  <si>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</si>
  <si>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</si>
  <si>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</si>
  <si>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</si>
  <si>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</si>
  <si>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</si>
  <si>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</si>
  <si>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</si>
  <si>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</si>
  <si>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</si>
  <si>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</si>
  <si>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</si>
  <si>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</si>
  <si>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</si>
  <si>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</si>
  <si>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</si>
  <si>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</si>
  <si>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</si>
  <si>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</si>
  <si>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</si>
  <si>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</si>
  <si>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</si>
  <si>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</si>
  <si>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</si>
  <si>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</si>
  <si>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</si>
  <si>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</si>
  <si>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</si>
  <si>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</si>
  <si>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</si>
  <si>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</si>
  <si>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</si>
  <si>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</si>
  <si>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</si>
  <si>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</si>
  <si>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</si>
  <si>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</si>
  <si>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</si>
  <si>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</si>
  <si>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</si>
  <si>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</si>
  <si>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</si>
  <si>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</si>
  <si>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</si>
  <si>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</si>
  <si>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</si>
  <si>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</si>
  <si>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</si>
  <si>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</si>
  <si>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</si>
  <si>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</si>
  <si>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</si>
  <si>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</si>
  <si>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</si>
  <si>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</si>
  <si>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</si>
  <si>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</si>
  <si>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</si>
  <si>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</si>
  <si>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</si>
  <si>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</si>
  <si>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</si>
  <si>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</si>
  <si>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</si>
  <si>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</si>
  <si>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</si>
  <si>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</si>
  <si>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</si>
  <si>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</si>
  <si>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</si>
  <si>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</si>
  <si>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</si>
  <si>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</si>
  <si>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</si>
  <si>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</si>
  <si>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</si>
  <si>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</si>
  <si>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</si>
  <si>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</si>
  <si>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</si>
  <si>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</si>
  <si>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</si>
  <si>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</si>
  <si>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</si>
  <si>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</si>
  <si>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</si>
  <si>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</si>
  <si>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</si>
  <si>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</si>
  <si>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</si>
  <si>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</si>
  <si>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</si>
  <si>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</si>
  <si>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</si>
  <si>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</si>
  <si>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</si>
  <si>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</si>
  <si>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</si>
  <si>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</si>
  <si>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</si>
  <si>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</si>
  <si>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</si>
  <si>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</si>
  <si>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</si>
  <si>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</si>
  <si>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</si>
  <si>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</si>
  <si>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</si>
  <si>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</si>
  <si>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</si>
  <si>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</si>
  <si>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</si>
  <si>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</si>
  <si>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</si>
  <si>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</si>
  <si>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</si>
  <si>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</si>
  <si>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</si>
  <si>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</si>
  <si>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</si>
  <si>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</si>
  <si>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</si>
  <si>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</si>
  <si>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</si>
  <si>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</si>
  <si>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</si>
  <si>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</si>
  <si>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</si>
  <si>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</si>
  <si>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</si>
  <si>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</si>
  <si>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</si>
  <si>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</si>
  <si>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</si>
  <si>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</si>
  <si>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</si>
  <si>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</si>
  <si>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</si>
  <si>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</si>
  <si>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</si>
  <si>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</si>
  <si>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</si>
  <si>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</si>
  <si>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</si>
  <si>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</si>
  <si>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</si>
  <si>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</si>
  <si>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</si>
  <si>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</si>
  <si>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</si>
  <si>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</si>
  <si>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</si>
  <si>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</si>
  <si>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</si>
  <si>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</si>
  <si>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</si>
  <si>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</si>
  <si>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</si>
  <si>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</si>
  <si>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</si>
  <si>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</si>
  <si>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</si>
  <si>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</si>
  <si>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</si>
  <si>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</si>
  <si>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</si>
  <si>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</si>
  <si>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</si>
  <si>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</si>
  <si>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</si>
  <si>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</si>
  <si>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</si>
  <si>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</si>
  <si>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</si>
  <si>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</si>
  <si>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</si>
  <si>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</si>
  <si>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</si>
  <si>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</si>
  <si>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</si>
  <si>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</si>
  <si>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</si>
  <si>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</si>
  <si>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</si>
  <si>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</si>
  <si>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</si>
  <si>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</si>
  <si>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</si>
  <si>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</si>
  <si>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</si>
  <si>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</si>
  <si>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</si>
  <si>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</si>
  <si>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</si>
  <si>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</si>
  <si>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</si>
  <si>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</si>
  <si>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</si>
  <si>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</si>
  <si>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</si>
  <si>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</si>
  <si>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</si>
  <si>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</si>
  <si>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</si>
  <si>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</si>
  <si>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</si>
  <si>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</si>
  <si>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</si>
  <si>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</si>
  <si>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</si>
  <si>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</si>
  <si>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</si>
  <si>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</si>
  <si>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</si>
  <si>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</si>
  <si>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</si>
  <si>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</si>
  <si>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</si>
  <si>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</si>
  <si>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</si>
  <si>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</si>
  <si>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</si>
  <si>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</si>
  <si>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</si>
  <si>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</si>
  <si>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</si>
  <si>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</si>
  <si>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</si>
  <si>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</si>
  <si>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</si>
  <si>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</si>
  <si>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</si>
  <si>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</si>
  <si>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</si>
  <si>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</si>
  <si>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</si>
  <si>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</si>
  <si>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</si>
  <si>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</si>
  <si>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</si>
  <si>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</si>
  <si>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</si>
  <si>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</si>
  <si>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</si>
  <si>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</si>
  <si>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</si>
  <si>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</si>
  <si>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</si>
  <si>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</si>
  <si>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</si>
  <si>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</si>
  <si>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</si>
  <si>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</si>
  <si>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</si>
  <si>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</si>
  <si>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</si>
  <si>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</si>
  <si>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</si>
  <si>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</si>
  <si>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</si>
  <si>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</si>
  <si>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</si>
  <si>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</si>
  <si>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</si>
  <si>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</si>
  <si>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</si>
  <si>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</si>
  <si>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</si>
  <si>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</si>
  <si>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</si>
  <si>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</si>
  <si>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</si>
  <si>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</si>
  <si>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</si>
  <si>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</si>
  <si>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</si>
  <si>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</si>
  <si>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</si>
  <si>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</si>
  <si>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</si>
  <si>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</si>
  <si>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</si>
  <si>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</si>
  <si>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</si>
  <si>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</si>
  <si>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</si>
  <si>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</si>
  <si>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</si>
  <si>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</si>
  <si>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</si>
  <si>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</si>
  <si>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</si>
  <si>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</si>
  <si>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</si>
  <si>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</si>
  <si>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</si>
  <si>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</si>
  <si>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</si>
  <si>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</si>
  <si>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</si>
  <si>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</si>
  <si>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</si>
  <si>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</si>
  <si>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</si>
  <si>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</si>
  <si>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</si>
  <si>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</si>
  <si>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</si>
  <si>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</si>
  <si>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</si>
  <si>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</si>
  <si>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</si>
  <si>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</si>
  <si>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</si>
  <si>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</si>
  <si>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</si>
  <si>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</si>
  <si>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</si>
  <si>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</si>
  <si>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</si>
  <si>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</si>
  <si>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</si>
  <si>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</si>
  <si>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</si>
  <si>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</si>
  <si>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</si>
  <si>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</si>
  <si>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</si>
  <si>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</si>
  <si>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</si>
  <si>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</si>
  <si>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</si>
  <si>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</si>
  <si>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</si>
  <si>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</si>
  <si>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</si>
  <si>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</si>
  <si>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</si>
  <si>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</si>
  <si>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</si>
  <si>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</si>
  <si>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</si>
  <si>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</si>
  <si>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</si>
  <si>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</si>
  <si>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</si>
  <si>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</si>
  <si>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</si>
  <si>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</si>
  <si>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</si>
  <si>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</si>
  <si>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</si>
  <si>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</si>
  <si>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</si>
  <si>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</si>
  <si>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</si>
  <si>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</si>
  <si>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</si>
  <si>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</si>
  <si>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</si>
  <si>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</si>
  <si>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</si>
  <si>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</si>
  <si>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</si>
  <si>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</si>
  <si>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</si>
  <si>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</si>
  <si>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</si>
  <si>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</si>
  <si>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</si>
  <si>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</si>
  <si>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</si>
  <si>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</si>
  <si>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</si>
  <si>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</si>
  <si>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</si>
  <si>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</si>
  <si>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</si>
  <si>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</si>
  <si>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</si>
  <si>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</si>
  <si>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</si>
  <si>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</si>
  <si>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</si>
  <si>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</si>
  <si>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</si>
  <si>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</si>
  <si>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</si>
  <si>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</si>
  <si>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</si>
  <si>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</si>
  <si>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</si>
  <si>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</si>
  <si>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</si>
  <si>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</si>
  <si>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</si>
  <si>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</si>
  <si>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</si>
  <si>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</si>
  <si>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</si>
  <si>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</si>
  <si>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</si>
  <si>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</si>
  <si>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</si>
  <si>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</si>
  <si>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</si>
  <si>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</si>
  <si>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</si>
  <si>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</si>
  <si>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</si>
  <si>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</si>
  <si>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</si>
  <si>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</si>
  <si>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</si>
  <si>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</si>
  <si>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</si>
  <si>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</si>
  <si>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</si>
  <si>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</si>
  <si>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</si>
  <si>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</si>
  <si>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</si>
  <si>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</si>
  <si>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</si>
  <si>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</si>
  <si>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</si>
  <si>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</si>
  <si>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</si>
  <si>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</si>
  <si>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</si>
  <si>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</si>
  <si>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</si>
  <si>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</si>
  <si>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</si>
  <si>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</si>
  <si>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</si>
  <si>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</si>
  <si>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</si>
  <si>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</si>
  <si>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</si>
  <si>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</si>
  <si>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</si>
  <si>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</si>
  <si>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</si>
  <si>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</si>
  <si>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</si>
  <si>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</si>
  <si>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</si>
  <si>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</si>
  <si>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</si>
  <si>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</si>
  <si>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</si>
  <si>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</si>
  <si>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</si>
  <si>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</si>
  <si>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</si>
  <si>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</si>
  <si>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</si>
  <si>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</si>
  <si>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</si>
  <si>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</si>
  <si>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</si>
  <si>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</si>
  <si>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</si>
  <si>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</si>
  <si>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</si>
  <si>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</si>
  <si>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</si>
  <si>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</si>
  <si>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</si>
  <si>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</si>
  <si>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</si>
  <si>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</si>
  <si>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</si>
  <si>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</si>
  <si>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</si>
  <si>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</si>
  <si>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</si>
  <si>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</si>
  <si>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</si>
  <si>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</si>
  <si>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</si>
  <si>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</si>
  <si>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</si>
  <si>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</si>
  <si>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</si>
  <si>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</si>
  <si>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</si>
  <si>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</si>
  <si>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</si>
  <si>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</si>
  <si>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</si>
  <si>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</si>
  <si>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</si>
  <si>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</si>
  <si>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</si>
  <si>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</si>
  <si>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</si>
  <si>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</si>
  <si>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</si>
  <si>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</si>
  <si>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</si>
  <si>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</si>
  <si>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</si>
  <si>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</si>
  <si>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</si>
  <si>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</si>
  <si>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</si>
  <si>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</si>
  <si>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</si>
  <si>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</si>
  <si>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</si>
  <si>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</si>
  <si>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</si>
  <si>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</si>
  <si>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</si>
  <si>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</si>
  <si>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</si>
  <si>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</si>
  <si>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</si>
  <si>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</si>
  <si>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</si>
  <si>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</si>
  <si>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</si>
  <si>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</si>
  <si>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</si>
  <si>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</si>
  <si>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</si>
  <si>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</si>
  <si>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</si>
  <si>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</si>
  <si>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</si>
  <si>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</si>
  <si>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</si>
  <si>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</si>
  <si>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</si>
  <si>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</si>
  <si>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</si>
  <si>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</si>
  <si>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</si>
  <si>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</si>
  <si>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</si>
  <si>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</si>
  <si>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</si>
  <si>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</si>
  <si>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</si>
  <si>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</si>
  <si>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</si>
  <si>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</si>
  <si>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</si>
  <si>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</si>
  <si>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</si>
  <si>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</si>
  <si>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</si>
  <si>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</si>
  <si>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</si>
  <si>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</si>
  <si>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</si>
  <si>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</si>
  <si>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</si>
  <si>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</si>
  <si>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</si>
  <si>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</si>
  <si>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</si>
  <si>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</si>
  <si>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</si>
  <si>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</si>
  <si>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</si>
  <si>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</si>
  <si>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</si>
  <si>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</si>
  <si>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</si>
  <si>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</si>
  <si>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</si>
  <si>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</si>
  <si>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</si>
  <si>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</si>
  <si>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</si>
  <si>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</si>
  <si>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</si>
  <si>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</si>
  <si>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</si>
  <si>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</si>
  <si>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</si>
  <si>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</si>
  <si>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</si>
  <si>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</si>
  <si>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</si>
  <si>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</si>
  <si>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</si>
  <si>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</si>
  <si>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</si>
  <si>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</si>
  <si>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</si>
  <si>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</si>
  <si>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</si>
  <si>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</si>
  <si>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</si>
  <si>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</si>
  <si>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</si>
  <si>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</si>
  <si>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</si>
  <si>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</si>
  <si>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</si>
  <si>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</si>
  <si>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</si>
  <si>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</si>
  <si>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</si>
  <si>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</si>
  <si>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</si>
  <si>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</si>
  <si>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</si>
  <si>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</si>
  <si>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</si>
  <si>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</si>
  <si>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</si>
  <si>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</si>
  <si>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</si>
  <si>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</si>
  <si>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</si>
  <si>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</si>
  <si>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</si>
  <si>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</si>
  <si>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</si>
  <si>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</si>
  <si>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</si>
  <si>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</si>
  <si>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</si>
  <si>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</si>
  <si>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</si>
  <si>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</si>
  <si>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</si>
  <si>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</si>
  <si>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</si>
  <si>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</si>
  <si>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</si>
  <si>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</si>
  <si>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</si>
  <si>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</si>
  <si>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</si>
  <si>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</si>
  <si>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</si>
  <si>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</si>
  <si>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</si>
  <si>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</si>
  <si>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</si>
  <si>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</si>
  <si>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</si>
  <si>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</si>
  <si>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</si>
  <si>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</si>
  <si>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</si>
  <si>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</si>
  <si>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</si>
  <si>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</si>
  <si>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</si>
  <si>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</si>
  <si>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</si>
  <si>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</si>
  <si>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</si>
  <si>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</si>
  <si>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</si>
  <si>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</si>
  <si>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</si>
  <si>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</si>
  <si>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</si>
  <si>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</si>
  <si>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</si>
  <si>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</si>
  <si>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</si>
  <si>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</si>
  <si>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</si>
  <si>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</si>
  <si>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</si>
  <si>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</si>
  <si>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</si>
  <si>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</si>
  <si>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</si>
  <si>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</si>
  <si>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</si>
  <si>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</si>
  <si>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</si>
  <si>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</si>
  <si>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</si>
  <si>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</si>
  <si>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</si>
  <si>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</si>
  <si>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</si>
  <si>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</si>
  <si>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</si>
  <si>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</si>
  <si>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</si>
  <si>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</si>
  <si>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</si>
  <si>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</si>
  <si>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</si>
  <si>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</si>
  <si>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</si>
  <si>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</si>
  <si>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</si>
  <si>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</si>
  <si>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</si>
  <si>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</si>
  <si>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</si>
  <si>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</si>
  <si>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</si>
  <si>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</si>
  <si>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</si>
  <si>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</si>
  <si>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</si>
  <si>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</si>
  <si>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</si>
  <si>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</si>
  <si>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</si>
  <si>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</si>
  <si>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</si>
  <si>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</si>
  <si>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</si>
  <si>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</si>
  <si>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</si>
  <si>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</si>
  <si>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</si>
  <si>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</si>
  <si>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</si>
  <si>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</si>
  <si>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</si>
  <si>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</si>
  <si>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</si>
  <si>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</si>
  <si>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</si>
  <si>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</si>
  <si>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</si>
  <si>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</si>
  <si>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</si>
  <si>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</si>
  <si>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</si>
  <si>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</si>
  <si>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</si>
  <si>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</si>
  <si>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</si>
  <si>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</si>
  <si>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</si>
  <si>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</si>
  <si>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</si>
  <si>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</si>
  <si>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</si>
  <si>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</si>
  <si>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</si>
  <si>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</si>
  <si>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</si>
  <si>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</si>
  <si>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</si>
  <si>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</si>
  <si>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</si>
  <si>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</si>
  <si>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</si>
  <si>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</si>
  <si>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</si>
  <si>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</si>
  <si>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</si>
  <si>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</si>
  <si>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</si>
  <si>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</si>
  <si>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</si>
  <si>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</si>
  <si>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</si>
  <si>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</si>
  <si>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</si>
  <si>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</si>
  <si>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</si>
  <si>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</si>
  <si>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</si>
  <si>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</si>
  <si>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</si>
  <si>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</si>
  <si>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</si>
  <si>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</si>
  <si>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</si>
  <si>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</si>
  <si>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</si>
  <si>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</si>
  <si>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</si>
  <si>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</si>
  <si>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</si>
  <si>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</si>
  <si>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</si>
  <si>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</si>
  <si>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</si>
  <si>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</si>
  <si>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</si>
  <si>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</si>
  <si>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</si>
  <si>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</si>
  <si>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</si>
  <si>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</si>
  <si>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</si>
  <si>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</si>
  <si>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</si>
  <si>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</si>
  <si>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</si>
  <si>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</si>
  <si>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</si>
  <si>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</si>
  <si>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</si>
  <si>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</si>
  <si>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</si>
  <si>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</si>
  <si>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</si>
  <si>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</si>
  <si>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</si>
  <si>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</si>
  <si>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</si>
  <si>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</si>
  <si>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</si>
  <si>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</si>
  <si>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</si>
  <si>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</si>
  <si>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</si>
  <si>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</si>
  <si>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</si>
  <si>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</si>
  <si>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</si>
  <si>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</si>
  <si>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</si>
  <si>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</si>
  <si>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</si>
  <si>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</si>
  <si>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</si>
  <si>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</si>
  <si>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</si>
  <si>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</si>
  <si>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</si>
  <si>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</si>
  <si>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</si>
  <si>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</si>
  <si>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</si>
  <si>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</si>
  <si>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</si>
  <si>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</si>
  <si>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</si>
  <si>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</si>
  <si>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</si>
  <si>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</si>
  <si>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</si>
  <si>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</si>
  <si>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</si>
  <si>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</si>
  <si>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</si>
  <si>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</si>
  <si>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</si>
  <si>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</si>
  <si>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</si>
  <si>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</si>
  <si>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</si>
  <si>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</si>
  <si>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</si>
  <si>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</si>
  <si>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</si>
  <si>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</si>
  <si>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</si>
  <si>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</si>
  <si>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</si>
  <si>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</si>
  <si>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</si>
  <si>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</si>
  <si>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</si>
  <si>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</si>
  <si>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</si>
  <si>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</si>
  <si>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</si>
  <si>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</si>
  <si>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</si>
  <si>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</si>
  <si>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</si>
  <si>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</si>
  <si>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</si>
  <si>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</si>
  <si>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</si>
  <si>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</si>
  <si>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</si>
  <si>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</si>
  <si>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</si>
  <si>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</si>
  <si>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</si>
  <si>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</si>
  <si>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</si>
  <si>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</si>
  <si>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</si>
  <si>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</si>
  <si>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</si>
  <si>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</si>
  <si>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</si>
  <si>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</si>
  <si>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</si>
  <si>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</si>
  <si>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</si>
  <si>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</si>
  <si>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</si>
  <si>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</si>
  <si>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</si>
  <si>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</si>
  <si>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</si>
  <si>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</si>
  <si>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</si>
  <si>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</si>
  <si>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</si>
  <si>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</si>
  <si>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</si>
  <si>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</si>
  <si>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</si>
  <si>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</si>
  <si>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</si>
  <si>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</si>
  <si>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</si>
  <si>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</si>
  <si>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</si>
  <si>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</si>
  <si>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</si>
  <si>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</si>
  <si>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</si>
  <si>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</si>
  <si>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</si>
  <si>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</si>
  <si>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</si>
  <si>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</si>
  <si>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</si>
  <si>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</si>
  <si>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</si>
  <si>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</si>
  <si>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</si>
  <si>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</si>
  <si>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</si>
  <si>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</si>
  <si>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</si>
  <si>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</si>
  <si>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</si>
  <si>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</si>
  <si>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</si>
  <si>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</si>
  <si>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</si>
  <si>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</si>
  <si>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</si>
  <si>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</si>
  <si>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</si>
  <si>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</si>
  <si>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</si>
  <si>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</si>
  <si>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</si>
  <si>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</si>
  <si>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</si>
  <si>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</si>
  <si>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</si>
  <si>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</si>
  <si>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</si>
  <si>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</si>
  <si>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</si>
  <si>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</si>
  <si>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</si>
  <si>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</si>
  <si>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</si>
  <si>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</si>
  <si>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</si>
  <si>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</si>
  <si>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</si>
  <si>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</si>
  <si>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</si>
  <si>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</si>
  <si>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</si>
  <si>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</si>
  <si>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</si>
  <si>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</si>
  <si>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</si>
  <si>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</si>
  <si>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</si>
  <si>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</si>
  <si>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</si>
  <si>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</si>
  <si>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</si>
  <si>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</si>
  <si>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</si>
  <si>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</si>
  <si>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</si>
  <si>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</si>
  <si>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</si>
  <si>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</si>
  <si>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</si>
  <si>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</si>
  <si>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</si>
  <si>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</si>
  <si>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</si>
  <si>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</si>
  <si>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</si>
  <si>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</si>
  <si>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</si>
  <si>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</si>
  <si>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</si>
  <si>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</si>
  <si>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</si>
  <si>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</si>
  <si>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</si>
  <si>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</si>
  <si>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</si>
  <si>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</si>
  <si>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</si>
  <si>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</si>
  <si>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</si>
  <si>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</si>
  <si>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</si>
  <si>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</si>
  <si>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</si>
  <si>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</si>
  <si>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</si>
  <si>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</si>
  <si>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</si>
  <si>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</si>
  <si>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</si>
  <si>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</si>
  <si>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</si>
  <si>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</si>
  <si>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</si>
  <si>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</si>
  <si>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</si>
  <si>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</si>
  <si>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</si>
  <si>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</si>
  <si>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</si>
  <si>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</si>
  <si>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</si>
  <si>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</si>
  <si>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</si>
  <si>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</si>
  <si>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</si>
  <si>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</si>
  <si>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</si>
  <si>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</si>
  <si>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</si>
  <si>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</si>
  <si>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</si>
  <si>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</si>
  <si>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</si>
  <si>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</si>
  <si>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</si>
  <si>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</si>
  <si>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</si>
  <si>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</si>
  <si>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</si>
  <si>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</si>
  <si>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</si>
  <si>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</si>
  <si>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</si>
  <si>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</si>
  <si>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</si>
  <si>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</si>
  <si>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</si>
  <si>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</si>
  <si>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</si>
  <si>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</si>
  <si>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</si>
  <si>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</si>
  <si>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</si>
  <si>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</si>
  <si>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</si>
  <si>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</si>
  <si>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</si>
  <si>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</si>
  <si>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</si>
  <si>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</si>
  <si>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</si>
  <si>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</si>
  <si>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</si>
  <si>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</si>
  <si>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</si>
  <si>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</si>
  <si>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</si>
  <si>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</si>
  <si>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</si>
  <si>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</si>
  <si>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</si>
  <si>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</si>
  <si>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</si>
  <si>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</si>
  <si>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</si>
  <si>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</si>
  <si>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</si>
  <si>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</si>
  <si>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</si>
  <si>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</si>
  <si>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</si>
  <si>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</si>
  <si>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</si>
  <si>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</si>
  <si>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</si>
  <si>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</si>
  <si>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</si>
  <si>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</si>
  <si>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</si>
  <si>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</si>
  <si>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</si>
  <si>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</si>
  <si>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</si>
  <si>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</si>
  <si>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</si>
  <si>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</si>
  <si>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</si>
  <si>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</si>
  <si>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</si>
  <si>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</si>
  <si>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</si>
  <si>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</si>
  <si>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</si>
  <si>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</si>
  <si>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</si>
  <si>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</si>
  <si>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</si>
  <si>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</si>
  <si>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</si>
  <si>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</si>
  <si>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</si>
  <si>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</si>
  <si>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</si>
  <si>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</si>
  <si>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</si>
  <si>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</si>
  <si>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</si>
  <si>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</si>
  <si>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</si>
  <si>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</si>
  <si>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</si>
  <si>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</si>
  <si>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</si>
  <si>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</si>
  <si>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</si>
  <si>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</si>
  <si>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</si>
  <si>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</si>
  <si>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</si>
  <si>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</si>
  <si>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</si>
  <si>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</si>
  <si>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</si>
  <si>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</si>
  <si>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</si>
  <si>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</si>
  <si>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</si>
  <si>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</si>
  <si>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</si>
  <si>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</si>
  <si>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</si>
  <si>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</si>
  <si>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</si>
  <si>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</si>
  <si>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</si>
  <si>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</si>
  <si>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</si>
  <si>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</si>
  <si>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</si>
  <si>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</si>
  <si>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</si>
  <si>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</si>
  <si>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</si>
  <si>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</si>
  <si>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</si>
  <si>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</si>
  <si>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</si>
  <si>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</si>
  <si>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</si>
  <si>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</si>
  <si>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</si>
  <si>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</si>
  <si>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</si>
  <si>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</si>
  <si>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</si>
  <si>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</si>
  <si>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</si>
  <si>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</si>
  <si>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</si>
  <si>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</si>
  <si>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</si>
  <si>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</si>
  <si>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</si>
  <si>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</si>
  <si>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</si>
  <si>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</si>
  <si>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</si>
  <si>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</si>
  <si>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</si>
  <si>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</si>
  <si>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</si>
  <si>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</si>
  <si>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</si>
  <si>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</si>
  <si>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</si>
  <si>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</si>
  <si>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</si>
  <si>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</si>
  <si>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</si>
  <si>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</si>
  <si>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</si>
  <si>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</si>
  <si>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</si>
  <si>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</si>
  <si>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</si>
  <si>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</si>
  <si>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</si>
  <si>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</si>
  <si>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</si>
  <si>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</si>
  <si>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</si>
  <si>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</si>
  <si>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</si>
  <si>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</si>
  <si>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</si>
  <si>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</si>
  <si>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</si>
  <si>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</si>
  <si>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</si>
  <si>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</si>
  <si>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</si>
  <si>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</si>
  <si>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</si>
  <si>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</si>
  <si>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</si>
  <si>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</si>
  <si>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</si>
  <si>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</si>
  <si>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</si>
  <si>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</si>
  <si>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</si>
  <si>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</si>
  <si>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</si>
  <si>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</si>
  <si>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</si>
  <si>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</si>
  <si>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</si>
  <si>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</si>
  <si>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</si>
  <si>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</si>
  <si>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</si>
  <si>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</si>
  <si>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</si>
  <si>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</si>
  <si>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</si>
  <si>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</si>
  <si>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</si>
  <si>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</si>
  <si>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</si>
  <si>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</si>
  <si>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</si>
  <si>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</si>
  <si>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</si>
  <si>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</si>
  <si>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</si>
  <si>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</si>
  <si>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</si>
  <si>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</si>
  <si>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</si>
  <si>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</si>
  <si>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</si>
  <si>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</si>
  <si>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</si>
  <si>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</si>
  <si>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</si>
  <si>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</si>
  <si>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</si>
  <si>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</si>
  <si>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</si>
  <si>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</si>
  <si>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</si>
  <si>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</si>
  <si>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</si>
  <si>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</si>
  <si>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</si>
  <si>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</si>
  <si>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</si>
  <si>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</si>
  <si>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</si>
  <si>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</si>
  <si>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</si>
  <si>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</si>
  <si>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</si>
  <si>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</si>
  <si>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</si>
  <si>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</si>
  <si>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</si>
  <si>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</si>
  <si>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</si>
  <si>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</si>
  <si>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</si>
  <si>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</si>
  <si>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</si>
  <si>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</si>
  <si>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</si>
  <si>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</si>
  <si>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</si>
  <si>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</si>
  <si>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</si>
  <si>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</si>
  <si>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</si>
  <si>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</si>
  <si>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</si>
  <si>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</si>
  <si>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</si>
  <si>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</si>
  <si>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</si>
  <si>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</si>
  <si>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</si>
  <si>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</si>
  <si>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</si>
  <si>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</si>
  <si>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</si>
  <si>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</si>
  <si>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</si>
  <si>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</si>
  <si>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</si>
  <si>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</si>
  <si>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</si>
  <si>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</si>
  <si>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</si>
  <si>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</si>
  <si>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</si>
  <si>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</si>
  <si>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</si>
  <si>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</si>
  <si>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</si>
  <si>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</si>
  <si>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</si>
  <si>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</si>
  <si>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</si>
  <si>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</si>
  <si>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</si>
  <si>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</si>
  <si>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</si>
  <si>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</si>
  <si>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</si>
  <si>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</si>
  <si>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</si>
  <si>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</si>
  <si>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</si>
  <si>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</si>
  <si>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</si>
  <si>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</si>
  <si>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</si>
  <si>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</si>
  <si>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</si>
  <si>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</si>
  <si>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</si>
  <si>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</si>
  <si>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</si>
  <si>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</si>
  <si>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</si>
  <si>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</si>
  <si>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</si>
  <si>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</si>
  <si>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</si>
  <si>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</si>
  <si>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</si>
  <si>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</si>
  <si>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</si>
  <si>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</si>
  <si>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</si>
  <si>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</si>
  <si>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</si>
  <si>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</si>
  <si>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</si>
  <si>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</si>
  <si>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</si>
  <si>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</si>
  <si>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</si>
  <si>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</si>
  <si>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</si>
  <si>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</si>
  <si>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</si>
  <si>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</si>
  <si>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</si>
  <si>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</si>
  <si>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</si>
  <si>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</si>
  <si>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</si>
  <si>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</si>
  <si>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</si>
  <si>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</si>
  <si>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</si>
  <si>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</si>
  <si>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</si>
  <si>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</si>
  <si>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</si>
  <si>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</si>
  <si>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</si>
  <si>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</si>
  <si>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</si>
  <si>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</si>
  <si>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</si>
  <si>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</si>
  <si>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</si>
  <si>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</si>
  <si>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</si>
  <si>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</si>
  <si>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</si>
  <si>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</si>
  <si>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</si>
  <si>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</si>
  <si>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</si>
  <si>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</si>
  <si>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</si>
  <si>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</si>
  <si>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</si>
  <si>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</si>
  <si>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</si>
  <si>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</si>
  <si>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</si>
  <si>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</si>
  <si>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</si>
  <si>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</si>
  <si>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</si>
  <si>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</si>
  <si>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</si>
  <si>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</si>
  <si>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</si>
  <si>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</si>
  <si>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</si>
  <si>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</si>
  <si>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</si>
  <si>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</si>
  <si>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</si>
  <si>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</si>
  <si>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</si>
  <si>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</si>
  <si>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</si>
  <si>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</si>
  <si>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</si>
  <si>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</si>
  <si>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</si>
  <si>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</si>
  <si>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</si>
  <si>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</si>
  <si>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</si>
  <si>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</si>
  <si>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</si>
  <si>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</si>
  <si>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</si>
  <si>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</si>
  <si>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</si>
  <si>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</si>
  <si>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</si>
  <si>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</si>
  <si>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</si>
  <si>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</si>
  <si>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</si>
  <si>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</si>
  <si>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</si>
  <si>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</si>
  <si>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</si>
  <si>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</si>
  <si>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</si>
  <si>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</si>
  <si>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</si>
  <si>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</si>
  <si>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</si>
  <si>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</si>
  <si>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</si>
  <si>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</si>
  <si>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</si>
  <si>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</si>
  <si>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</si>
  <si>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</si>
  <si>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</si>
  <si>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</si>
  <si>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</si>
  <si>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</si>
  <si>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</si>
  <si>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</si>
  <si>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</si>
  <si>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</si>
  <si>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</si>
  <si>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</si>
  <si>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</si>
  <si>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</si>
  <si>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</si>
  <si>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</si>
  <si>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</si>
  <si>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</si>
  <si>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</si>
  <si>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</si>
  <si>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</si>
  <si>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</si>
  <si>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</si>
  <si>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</si>
  <si>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</si>
  <si>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</si>
  <si>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</si>
  <si>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</si>
  <si>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</si>
  <si>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</si>
  <si>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</si>
  <si>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</si>
  <si>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</si>
  <si>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</si>
  <si>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</si>
  <si>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</si>
  <si>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</si>
  <si>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</si>
  <si>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</si>
  <si>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</si>
  <si>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</si>
  <si>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</si>
  <si>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</si>
  <si>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</si>
  <si>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</si>
  <si>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</si>
  <si>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</si>
  <si>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</si>
  <si>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</si>
  <si>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</si>
  <si>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</si>
  <si>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</si>
  <si>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</si>
  <si>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</si>
  <si>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</si>
  <si>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</si>
  <si>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</si>
  <si>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</si>
  <si>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</si>
  <si>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</si>
  <si>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</si>
  <si>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</si>
  <si>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</si>
  <si>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</si>
  <si>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</si>
  <si>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</si>
  <si>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</si>
  <si>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</si>
  <si>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</si>
  <si>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</si>
  <si>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</si>
  <si>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</si>
  <si>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</si>
  <si>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</si>
  <si>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</si>
  <si>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</si>
  <si>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</si>
  <si>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</si>
  <si>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</si>
  <si>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</si>
  <si>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</si>
  <si>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</si>
  <si>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</si>
  <si>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</si>
  <si>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</si>
  <si>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</si>
  <si>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</si>
  <si>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</si>
  <si>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</si>
  <si>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</si>
  <si>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</si>
  <si>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</si>
  <si>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</si>
  <si>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</si>
  <si>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</si>
  <si>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</si>
  <si>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</si>
  <si>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</si>
  <si>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</si>
  <si>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</si>
  <si>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</si>
  <si>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</si>
  <si>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</si>
  <si>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</si>
  <si>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</si>
  <si>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</si>
  <si>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</si>
  <si>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</si>
  <si>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</si>
  <si>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</si>
  <si>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</si>
  <si>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</si>
  <si>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</si>
  <si>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</si>
  <si>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</si>
  <si>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</si>
  <si>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</si>
  <si>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</si>
  <si>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</si>
  <si>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</si>
  <si>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</si>
  <si>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</si>
  <si>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</si>
  <si>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</si>
  <si>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</si>
  <si>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</si>
  <si>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</si>
  <si>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</si>
  <si>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</si>
  <si>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</si>
  <si>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</si>
  <si>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</si>
  <si>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</si>
  <si>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</si>
  <si>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</si>
  <si>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</si>
  <si>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</si>
  <si>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</si>
  <si>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</si>
  <si>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</si>
  <si>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</si>
  <si>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</si>
  <si>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</si>
  <si>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</si>
  <si>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</si>
  <si>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</si>
  <si>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</si>
  <si>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</si>
  <si>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</si>
  <si>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</si>
  <si>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</si>
  <si>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</si>
  <si>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</si>
  <si>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</si>
  <si>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</si>
  <si>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</si>
  <si>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</si>
  <si>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</si>
  <si>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</si>
  <si>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</si>
  <si>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</si>
  <si>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</si>
  <si>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</si>
  <si>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</si>
  <si>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</si>
  <si>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</si>
  <si>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</si>
  <si>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</si>
  <si>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</si>
  <si>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</si>
  <si>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</si>
  <si>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</si>
  <si>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</si>
  <si>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</si>
  <si>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</si>
  <si>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</si>
  <si>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</si>
  <si>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</si>
  <si>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</si>
  <si>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</si>
  <si>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</si>
  <si>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</si>
  <si>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</si>
  <si>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</si>
  <si>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</si>
  <si>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</si>
  <si>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</si>
  <si>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</si>
  <si>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</si>
  <si>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</si>
  <si>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</si>
  <si>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</si>
  <si>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</si>
  <si>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</si>
  <si>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</si>
  <si>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</si>
  <si>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</si>
  <si>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</si>
  <si>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</si>
  <si>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</si>
  <si>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</si>
  <si>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</si>
  <si>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</si>
  <si>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</si>
  <si>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</si>
  <si>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</si>
  <si>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</si>
  <si>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</si>
  <si>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</si>
  <si>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</si>
  <si>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</si>
  <si>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</si>
  <si>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</si>
  <si>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</si>
  <si>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</si>
  <si>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</si>
  <si>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</si>
  <si>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</si>
  <si>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</si>
  <si>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</si>
  <si>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</si>
  <si>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</si>
  <si>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</si>
  <si>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</si>
  <si>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</si>
  <si>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</si>
  <si>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</si>
  <si>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</si>
  <si>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</si>
  <si>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</si>
  <si>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</si>
  <si>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</si>
  <si>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</si>
  <si>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</si>
  <si>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</si>
  <si>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</si>
  <si>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</si>
  <si>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</si>
  <si>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</si>
  <si>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</si>
  <si>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</si>
  <si>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</si>
  <si>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</si>
  <si>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</si>
  <si>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</si>
  <si>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</si>
  <si>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</si>
  <si>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</si>
  <si>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</si>
  <si>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</si>
  <si>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</si>
  <si>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</si>
  <si>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</si>
  <si>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</si>
  <si>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</si>
  <si>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</si>
  <si>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</si>
  <si>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</si>
  <si>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</si>
  <si>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</si>
  <si>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</si>
  <si>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</si>
  <si>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</si>
  <si>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</si>
  <si>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</si>
  <si>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</si>
  <si>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</si>
  <si>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</si>
  <si>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</si>
  <si>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</si>
  <si>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</si>
  <si>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</si>
  <si>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</si>
  <si>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</si>
  <si>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</si>
  <si>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</si>
  <si>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</si>
  <si>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</si>
  <si>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</si>
  <si>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</si>
  <si>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</si>
  <si>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</si>
  <si>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</si>
  <si>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</si>
  <si>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</si>
  <si>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</si>
  <si>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</si>
  <si>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</si>
  <si>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</si>
  <si>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</si>
  <si>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</si>
  <si>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</si>
  <si>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</si>
  <si>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</si>
  <si>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</si>
  <si>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</si>
  <si>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</si>
  <si>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</si>
  <si>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</si>
  <si>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</si>
  <si>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</si>
  <si>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</si>
  <si>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</si>
  <si>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</si>
  <si>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</si>
  <si>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</si>
  <si>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</si>
  <si>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</si>
  <si>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</si>
  <si>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</si>
  <si>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</si>
  <si>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</si>
  <si>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</si>
  <si>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</si>
  <si>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</si>
  <si>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</si>
  <si>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</si>
  <si>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</si>
  <si>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</si>
  <si>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</si>
  <si>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</si>
  <si>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</si>
  <si>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</si>
  <si>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</si>
  <si>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</si>
  <si>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</si>
  <si>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</si>
  <si>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</si>
  <si>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</si>
  <si>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</si>
  <si>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</si>
  <si>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</si>
  <si>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</si>
  <si>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</si>
  <si>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</si>
  <si>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</si>
  <si>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</si>
  <si>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</si>
  <si>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</si>
  <si>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</si>
  <si>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</si>
  <si>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</si>
  <si>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</si>
  <si>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</si>
  <si>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</si>
  <si>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</si>
  <si>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</si>
  <si>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</si>
  <si>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</si>
  <si>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</si>
  <si>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</si>
  <si>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</si>
  <si>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</si>
  <si>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</si>
  <si>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</si>
  <si>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</si>
  <si>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</si>
  <si>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</si>
  <si>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</si>
  <si>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</si>
  <si>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</si>
  <si>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</si>
  <si>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</si>
  <si>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</si>
  <si>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</si>
  <si>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</si>
  <si>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</si>
  <si>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</si>
  <si>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</si>
  <si>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</si>
  <si>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</si>
  <si>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</si>
  <si>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</si>
  <si>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</si>
  <si>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</si>
  <si>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</si>
  <si>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</si>
  <si>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</si>
  <si>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</si>
  <si>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</si>
  <si>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</si>
  <si>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</si>
  <si>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</si>
  <si>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</si>
  <si>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</si>
  <si>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</si>
  <si>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</si>
  <si>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</si>
  <si>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</si>
  <si>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</si>
  <si>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</si>
  <si>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</si>
  <si>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</si>
  <si>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</si>
  <si>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</si>
  <si>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</si>
  <si>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</si>
  <si>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</si>
  <si>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</si>
  <si>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</si>
  <si>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</si>
  <si>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</si>
  <si>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</si>
  <si>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</si>
  <si>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</si>
  <si>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</si>
  <si>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</si>
  <si>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</si>
  <si>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</si>
  <si>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</si>
  <si>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</si>
  <si>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</si>
  <si>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</si>
  <si>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</si>
  <si>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</si>
  <si>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</si>
  <si>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</si>
  <si>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</si>
  <si>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</si>
  <si>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</si>
  <si>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</si>
  <si>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</si>
  <si>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</si>
  <si>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</si>
  <si>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</si>
  <si>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</si>
  <si>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</si>
  <si>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</si>
  <si>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</si>
  <si>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</si>
  <si>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</si>
  <si>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</si>
  <si>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</si>
  <si>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</si>
  <si>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</si>
  <si>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</si>
  <si>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</si>
  <si>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</si>
  <si>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</si>
  <si>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</si>
  <si>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</si>
  <si>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</si>
  <si>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</si>
  <si>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</si>
  <si>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</si>
  <si>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</si>
  <si>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</si>
  <si>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</si>
  <si>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</si>
  <si>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</si>
  <si>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</si>
  <si>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</si>
  <si>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</si>
  <si>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</si>
  <si>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</si>
  <si>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</si>
  <si>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</si>
  <si>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</si>
  <si>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</si>
  <si>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</si>
  <si>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</si>
  <si>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</si>
  <si>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</si>
  <si>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</si>
  <si>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</si>
  <si>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</si>
  <si>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</si>
  <si>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</si>
  <si>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</si>
  <si>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</si>
  <si>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</si>
  <si>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</si>
  <si>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</si>
  <si>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</si>
  <si>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</si>
  <si>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</si>
  <si>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</si>
  <si>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</si>
  <si>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</si>
  <si>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</si>
  <si>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</si>
  <si>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</si>
  <si>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</si>
  <si>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</si>
  <si>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</si>
  <si>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</si>
  <si>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</si>
  <si>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</si>
  <si>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</si>
  <si>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</si>
  <si>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</si>
  <si>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</si>
  <si>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</si>
  <si>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</si>
  <si>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</si>
  <si>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</si>
  <si>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</si>
  <si>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</si>
  <si>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</si>
  <si>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</si>
  <si>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</si>
  <si>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</si>
  <si>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</si>
  <si>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</si>
  <si>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</si>
  <si>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</si>
  <si>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</si>
  <si>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</si>
  <si>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</si>
  <si>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</si>
  <si>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</si>
  <si>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</si>
  <si>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</si>
  <si>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</si>
  <si>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</si>
  <si>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</si>
  <si>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</si>
  <si>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</si>
  <si>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</si>
  <si>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</si>
  <si>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</si>
  <si>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</si>
  <si>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</si>
  <si>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</si>
  <si>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</si>
  <si>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</si>
  <si>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</si>
  <si>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</si>
  <si>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</si>
  <si>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</si>
  <si>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</si>
  <si>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</si>
  <si>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</si>
  <si>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</si>
  <si>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</si>
  <si>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</si>
  <si>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</si>
  <si>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</si>
  <si>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</si>
  <si>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</si>
  <si>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</si>
  <si>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</si>
  <si>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</si>
  <si>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</si>
  <si>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</si>
  <si>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</si>
  <si>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</si>
  <si>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</si>
  <si>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</si>
  <si>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</si>
  <si>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</si>
  <si>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</si>
  <si>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</si>
  <si>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</si>
  <si>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</si>
  <si>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</si>
  <si>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</si>
  <si>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</si>
  <si>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</si>
  <si>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</si>
  <si>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</si>
  <si>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</si>
  <si>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</si>
  <si>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</si>
  <si>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</si>
  <si>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</si>
  <si>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</si>
  <si>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</si>
  <si>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</si>
  <si>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</si>
  <si>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</si>
  <si>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</si>
  <si>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</si>
  <si>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</si>
  <si>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</si>
  <si>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</si>
  <si>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</si>
  <si>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</si>
  <si>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</si>
  <si>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</si>
  <si>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</si>
  <si>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</si>
  <si>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</si>
  <si>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</si>
  <si>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</si>
  <si>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</si>
  <si>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</si>
  <si>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</si>
  <si>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</si>
  <si>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</si>
  <si>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</si>
  <si>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</si>
  <si>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</si>
  <si>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</si>
  <si>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</si>
  <si>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</si>
  <si>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</si>
  <si>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</si>
  <si>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</si>
  <si>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</si>
  <si>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</si>
  <si>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</si>
  <si>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</si>
  <si>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</si>
  <si>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</si>
  <si>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</si>
  <si>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</si>
  <si>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</si>
  <si>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</si>
  <si>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</si>
  <si>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</si>
  <si>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</si>
  <si>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</si>
  <si>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</si>
  <si>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</si>
  <si>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</si>
  <si>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</si>
  <si>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</si>
  <si>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</si>
  <si>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</si>
  <si>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</si>
  <si>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</si>
  <si>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</si>
  <si>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</si>
  <si>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</si>
  <si>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</si>
  <si>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</si>
  <si>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</si>
  <si>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</si>
  <si>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</si>
  <si>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</si>
  <si>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</si>
  <si>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</si>
  <si>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</si>
  <si>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</si>
  <si>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</si>
  <si>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</si>
  <si>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</si>
  <si>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</si>
  <si>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</si>
  <si>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</si>
  <si>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</si>
  <si>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</si>
  <si>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</si>
  <si>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</si>
  <si>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</si>
  <si>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</si>
  <si>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</si>
  <si>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</si>
  <si>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</si>
  <si>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</si>
  <si>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</si>
  <si>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</si>
  <si>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</si>
  <si>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</si>
  <si>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</si>
  <si>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</si>
  <si>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</si>
  <si>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</si>
  <si>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</si>
  <si>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</si>
  <si>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</si>
  <si>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</si>
  <si>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</si>
  <si>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</si>
  <si>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</si>
  <si>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</si>
  <si>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</si>
  <si>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</si>
  <si>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</si>
  <si>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</si>
  <si>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</si>
  <si>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</si>
  <si>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</si>
  <si>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</si>
  <si>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</si>
  <si>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</si>
  <si>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</si>
  <si>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</si>
  <si>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</si>
  <si>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</si>
  <si>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</si>
  <si>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</si>
  <si>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</si>
  <si>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</si>
  <si>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</si>
  <si>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</si>
  <si>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</si>
  <si>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</si>
  <si>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</si>
  <si>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</si>
  <si>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</si>
  <si>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</si>
  <si>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</si>
  <si>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</si>
  <si>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</si>
  <si>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</si>
  <si>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</si>
  <si>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</si>
  <si>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</si>
  <si>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</si>
  <si>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</si>
  <si>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</si>
  <si>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</si>
  <si>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</si>
  <si>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</si>
  <si>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</si>
  <si>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</si>
  <si>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</si>
  <si>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</si>
  <si>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</si>
  <si>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</si>
  <si>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</si>
  <si>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</si>
  <si>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</si>
  <si>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</si>
  <si>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</si>
  <si>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</si>
  <si>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</si>
  <si>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</si>
  <si>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</si>
  <si>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</si>
  <si>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</si>
  <si>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</si>
  <si>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</si>
  <si>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</si>
  <si>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</si>
  <si>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</si>
  <si>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</si>
  <si>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</si>
  <si>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</si>
  <si>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</si>
  <si>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</si>
  <si>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</si>
  <si>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</si>
  <si>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</si>
  <si>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</si>
  <si>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</si>
  <si>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</si>
  <si>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</si>
  <si>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</si>
  <si>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</si>
  <si>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</si>
  <si>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</si>
  <si>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</si>
  <si>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</si>
  <si>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</si>
  <si>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</si>
  <si>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</si>
  <si>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</si>
  <si>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</si>
  <si>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</si>
  <si>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</si>
  <si>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</si>
  <si>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</si>
  <si>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</si>
  <si>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</si>
  <si>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</si>
  <si>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</si>
  <si>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</si>
  <si>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</si>
  <si>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</si>
  <si>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</si>
  <si>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</si>
  <si>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</si>
  <si>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</si>
  <si>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</si>
  <si>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</si>
  <si>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</si>
  <si>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</si>
  <si>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</si>
  <si>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</si>
  <si>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</si>
  <si>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</si>
  <si>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</si>
  <si>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</si>
  <si>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</si>
  <si>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</si>
  <si>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</si>
  <si>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</si>
  <si>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</si>
  <si>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</si>
  <si>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</si>
  <si>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</si>
  <si>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</si>
  <si>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</si>
  <si>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</si>
  <si>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</si>
  <si>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</si>
  <si>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</si>
  <si>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</si>
  <si>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</si>
  <si>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</si>
  <si>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</si>
  <si>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</si>
  <si>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</si>
  <si>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</si>
  <si>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</si>
  <si>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</si>
  <si>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</si>
  <si>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</si>
  <si>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</si>
  <si>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</si>
  <si>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</si>
  <si>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</si>
  <si>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</si>
  <si>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</si>
  <si>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</si>
  <si>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</si>
  <si>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</si>
  <si>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</si>
  <si>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</si>
  <si>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</si>
  <si>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</si>
  <si>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</si>
  <si>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</si>
  <si>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</si>
  <si>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</si>
  <si>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</si>
  <si>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</si>
  <si>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</si>
  <si>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</si>
  <si>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</si>
  <si>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</si>
  <si>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</si>
  <si>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</si>
  <si>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</si>
  <si>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</si>
  <si>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</si>
  <si>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</si>
  <si>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</si>
  <si>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</si>
  <si>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</si>
  <si>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</si>
  <si>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</si>
  <si>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</si>
  <si>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</si>
  <si>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</si>
  <si>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</si>
  <si>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</si>
  <si>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</si>
  <si>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</si>
  <si>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</si>
  <si>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</si>
  <si>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</si>
  <si>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</si>
  <si>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</si>
  <si>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</si>
  <si>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</si>
  <si>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</si>
  <si>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</si>
  <si>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</si>
  <si>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</si>
  <si>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</si>
  <si>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</si>
  <si>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</si>
  <si>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</si>
  <si>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</si>
  <si>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</si>
  <si>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</si>
  <si>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</si>
  <si>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</si>
  <si>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</si>
  <si>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</si>
  <si>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</si>
  <si>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</si>
  <si>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</si>
  <si>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</si>
  <si>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</si>
  <si>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</si>
  <si>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</si>
  <si>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</si>
  <si>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</si>
  <si>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</si>
  <si>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</si>
  <si>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</si>
  <si>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</si>
  <si>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</si>
  <si>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</si>
  <si>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</si>
  <si>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</si>
  <si>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</si>
  <si>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</si>
  <si>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</si>
  <si>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</si>
  <si>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</si>
  <si>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</si>
  <si>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</si>
  <si>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</si>
  <si>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</si>
  <si>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</si>
  <si>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</si>
  <si>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</si>
  <si>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</si>
  <si>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</si>
  <si>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</si>
  <si>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</si>
  <si>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</si>
  <si>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</si>
  <si>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</si>
  <si>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</si>
  <si>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</si>
  <si>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</si>
  <si>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</si>
  <si>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</si>
  <si>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</si>
  <si>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</si>
  <si>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</si>
  <si>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</si>
  <si>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</si>
  <si>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</si>
  <si>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</si>
  <si>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</si>
  <si>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</si>
  <si>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</si>
  <si>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</si>
  <si>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</si>
  <si>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</si>
  <si>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</si>
  <si>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</si>
  <si>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</si>
  <si>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</si>
  <si>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</si>
  <si>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</si>
  <si>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</si>
  <si>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</si>
  <si>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</si>
  <si>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</si>
  <si>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</si>
  <si>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</si>
  <si>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</si>
  <si>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</si>
  <si>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</si>
  <si>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</si>
  <si>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</si>
  <si>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</si>
  <si>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</si>
  <si>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</si>
  <si>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</si>
  <si>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</si>
  <si>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</si>
  <si>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</si>
  <si>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</si>
  <si>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</si>
  <si>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</si>
  <si>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</si>
  <si>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</si>
  <si>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</si>
  <si>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</si>
  <si>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</si>
  <si>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</si>
  <si>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</si>
  <si>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</si>
  <si>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</si>
  <si>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</si>
  <si>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</si>
  <si>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</si>
  <si>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</si>
  <si>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</si>
  <si>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</si>
  <si>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</si>
  <si>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</si>
  <si>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</si>
  <si>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</si>
  <si>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</si>
  <si>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</si>
  <si>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</si>
  <si>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</si>
  <si>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</si>
  <si>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</si>
  <si>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</si>
  <si>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</si>
  <si>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</si>
  <si>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</si>
  <si>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</si>
  <si>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</si>
  <si>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</si>
  <si>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</si>
  <si>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</si>
  <si>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</si>
  <si>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</si>
  <si>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</si>
  <si>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</si>
  <si>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</si>
  <si>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</si>
  <si>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</si>
  <si>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</si>
  <si>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</si>
  <si>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</si>
  <si>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</si>
  <si>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</si>
  <si>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</si>
  <si>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</si>
  <si>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</si>
  <si>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</si>
  <si>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</si>
  <si>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</si>
  <si>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</si>
  <si>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</si>
  <si>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</si>
  <si>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</si>
  <si>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</si>
  <si>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</si>
  <si>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</si>
  <si>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</si>
  <si>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</si>
  <si>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</si>
  <si>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</si>
  <si>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</si>
  <si>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</si>
  <si>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</si>
  <si>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</si>
  <si>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</si>
  <si>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</si>
  <si>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</si>
  <si>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</si>
  <si>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</si>
  <si>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</si>
  <si>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</si>
  <si>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</si>
  <si>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</si>
  <si>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</si>
  <si>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</si>
  <si>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</si>
  <si>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</si>
  <si>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</si>
  <si>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</si>
  <si>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</si>
  <si>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</si>
  <si>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</si>
  <si>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</si>
  <si>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</si>
  <si>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</si>
  <si>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</si>
  <si>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</si>
  <si>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</si>
  <si>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</si>
  <si>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</si>
  <si>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</si>
  <si>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</si>
  <si>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</si>
  <si>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</si>
  <si>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</si>
  <si>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</si>
  <si>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</si>
  <si>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</si>
  <si>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</si>
  <si>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</si>
  <si>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</si>
  <si>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</si>
  <si>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</si>
  <si>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</si>
  <si>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</si>
  <si>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</si>
  <si>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</si>
  <si>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</si>
  <si>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</si>
  <si>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</si>
  <si>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</si>
  <si>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</si>
  <si>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</si>
  <si>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</si>
  <si>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</si>
  <si>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</si>
  <si>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</si>
  <si>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</si>
  <si>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</si>
  <si>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</si>
  <si>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</si>
  <si>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</si>
  <si>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</si>
  <si>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</si>
  <si>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</si>
  <si>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</si>
  <si>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</si>
  <si>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</si>
  <si>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</si>
  <si>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</si>
  <si>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</si>
  <si>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</si>
  <si>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</si>
  <si>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</si>
  <si>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</si>
  <si>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</si>
  <si>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</si>
  <si>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</si>
  <si>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</si>
  <si>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</si>
  <si>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</si>
  <si>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</si>
  <si>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</si>
  <si>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</si>
  <si>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</si>
  <si>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</si>
  <si>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</si>
  <si>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</si>
  <si>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</si>
  <si>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</si>
  <si>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</si>
  <si>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</si>
  <si>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</si>
  <si>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</si>
  <si>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</si>
  <si>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</si>
  <si>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</si>
  <si>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</si>
  <si>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</si>
  <si>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</si>
  <si>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</si>
  <si>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</si>
  <si>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</si>
  <si>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</si>
  <si>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</si>
  <si>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</si>
  <si>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</si>
  <si>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</si>
  <si>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</si>
  <si>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</si>
  <si>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</si>
  <si>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</si>
  <si>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</si>
  <si>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</si>
  <si>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</si>
  <si>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</si>
  <si>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</si>
  <si>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</si>
  <si>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</si>
  <si>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</si>
  <si>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</si>
  <si>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</si>
  <si>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</si>
  <si>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</si>
  <si>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</si>
  <si>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</si>
  <si>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</si>
  <si>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</si>
  <si>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</si>
  <si>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</si>
  <si>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</si>
  <si>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</si>
  <si>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</si>
  <si>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</si>
  <si>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</si>
  <si>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</si>
  <si>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</si>
  <si>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</si>
  <si>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</si>
  <si>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</si>
  <si>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</si>
  <si>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</si>
  <si>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</si>
  <si>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</si>
  <si>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</si>
  <si>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</si>
  <si>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</si>
  <si>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</si>
  <si>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</si>
  <si>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</si>
  <si>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</si>
  <si>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</si>
  <si>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</si>
  <si>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</si>
  <si>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</si>
  <si>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</si>
  <si>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</si>
  <si>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</si>
  <si>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</si>
  <si>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</si>
  <si>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</si>
  <si>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</si>
  <si>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</si>
  <si>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</si>
  <si>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</si>
  <si>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</si>
  <si>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</si>
  <si>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</si>
  <si>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</si>
  <si>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</si>
  <si>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</si>
  <si>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</si>
  <si>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</si>
  <si>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</si>
  <si>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</si>
  <si>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</si>
  <si>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</si>
  <si>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</si>
  <si>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</si>
  <si>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</si>
  <si>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</si>
  <si>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</si>
  <si>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</si>
  <si>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</si>
  <si>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</si>
  <si>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</si>
  <si>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</si>
  <si>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</si>
  <si>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</si>
  <si>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</si>
  <si>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</si>
  <si>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</si>
  <si>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</si>
  <si>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</si>
  <si>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</si>
  <si>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</si>
  <si>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</si>
  <si>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</si>
  <si>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</si>
  <si>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</si>
  <si>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</si>
  <si>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</si>
  <si>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</si>
  <si>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</si>
  <si>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</si>
  <si>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</si>
  <si>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</si>
  <si>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</si>
  <si>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</si>
  <si>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</si>
  <si>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</si>
  <si>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</si>
  <si>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</si>
  <si>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</si>
  <si>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</si>
  <si>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</si>
  <si>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</si>
  <si>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</si>
  <si>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</si>
  <si>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</si>
  <si>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</si>
  <si>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</si>
  <si>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</si>
  <si>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</si>
  <si>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</si>
  <si>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</si>
  <si>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</si>
  <si>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</si>
  <si>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</si>
  <si>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</si>
  <si>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</si>
  <si>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</si>
  <si>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</si>
  <si>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</si>
  <si>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</si>
  <si>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</si>
  <si>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</si>
  <si>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</si>
  <si>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</si>
  <si>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</si>
  <si>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</si>
  <si>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</si>
  <si>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</si>
  <si>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</si>
  <si>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</si>
  <si>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</si>
  <si>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</si>
  <si>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</si>
  <si>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</si>
  <si>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</si>
  <si>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</si>
  <si>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</si>
  <si>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</si>
  <si>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</si>
  <si>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</si>
  <si>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</si>
  <si>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</si>
  <si>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</si>
  <si>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</si>
  <si>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</si>
  <si>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</si>
  <si>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</si>
  <si>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</si>
  <si>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</si>
  <si>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</si>
  <si>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</si>
  <si>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</si>
  <si>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</si>
  <si>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</si>
  <si>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</si>
  <si>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</si>
  <si>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</si>
  <si>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</si>
  <si>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</si>
  <si>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</si>
  <si>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</si>
  <si>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</si>
  <si>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</si>
  <si>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</si>
  <si>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</si>
  <si>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</si>
  <si>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</si>
  <si>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</si>
  <si>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</si>
  <si>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</si>
  <si>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</si>
  <si>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</si>
  <si>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</si>
  <si>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</si>
  <si>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</si>
  <si>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</si>
  <si>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</si>
  <si>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</si>
  <si>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</si>
  <si>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</si>
  <si>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</si>
  <si>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</si>
  <si>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</si>
  <si>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</si>
  <si>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</si>
  <si>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</si>
  <si>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</si>
  <si>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</si>
  <si>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</si>
  <si>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</si>
  <si>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</si>
  <si>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</si>
  <si>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</si>
  <si>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</si>
  <si>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</si>
  <si>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</si>
  <si>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</si>
  <si>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</si>
  <si>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</si>
  <si>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</si>
  <si>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</si>
  <si>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</si>
  <si>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</si>
  <si>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</si>
  <si>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</si>
  <si>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</si>
  <si>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</si>
  <si>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</si>
  <si>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</si>
  <si>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</si>
  <si>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</si>
  <si>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</si>
  <si>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</si>
  <si>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</si>
  <si>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</si>
  <si>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</si>
  <si>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</si>
  <si>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</si>
  <si>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</si>
  <si>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</si>
  <si>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</si>
  <si>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</si>
  <si>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</si>
  <si>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</si>
  <si>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</si>
  <si>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</si>
  <si>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</si>
  <si>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</si>
  <si>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</si>
  <si>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</si>
  <si>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</si>
  <si>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</si>
  <si>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</si>
  <si>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</si>
  <si>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</si>
  <si>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</si>
  <si>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</si>
  <si>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</si>
  <si>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</si>
  <si>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</si>
  <si>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</si>
  <si>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</si>
  <si>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</si>
  <si>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</si>
  <si>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</si>
  <si>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</si>
  <si>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</si>
  <si>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</si>
  <si>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</si>
  <si>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</si>
  <si>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</si>
  <si>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</si>
  <si>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</si>
  <si>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</si>
  <si>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</si>
  <si>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</si>
  <si>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</si>
  <si>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</si>
  <si>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</si>
  <si>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</si>
  <si>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</si>
  <si>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</si>
  <si>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</si>
  <si>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</si>
  <si>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</si>
  <si>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</si>
  <si>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</si>
  <si>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</si>
  <si>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</si>
  <si>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</si>
  <si>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</si>
  <si>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</si>
  <si>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</si>
  <si>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</si>
  <si>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</si>
  <si>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</si>
  <si>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</si>
  <si>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</si>
  <si>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</si>
  <si>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</si>
  <si>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</si>
  <si>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</si>
  <si>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</si>
  <si>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</si>
  <si>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</si>
  <si>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</si>
  <si>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</si>
  <si>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</si>
  <si>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</si>
  <si>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</si>
  <si>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</si>
  <si>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</si>
  <si>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</si>
  <si>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</si>
  <si>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</si>
  <si>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</si>
  <si>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</si>
  <si>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</si>
  <si>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</si>
  <si>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</si>
  <si>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</si>
  <si>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</si>
  <si>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</si>
  <si>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</si>
  <si>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</si>
  <si>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</si>
  <si>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</si>
  <si>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</si>
  <si>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</si>
  <si>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</si>
  <si>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</si>
  <si>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</si>
  <si>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</si>
  <si>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</si>
  <si>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</si>
  <si>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</si>
  <si>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</si>
  <si>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</si>
  <si>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</si>
  <si>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</si>
  <si>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</si>
  <si>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</si>
  <si>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</si>
  <si>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</si>
  <si>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</si>
  <si>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</si>
  <si>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</si>
  <si>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</si>
  <si>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</si>
  <si>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</si>
  <si>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</si>
  <si>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</si>
  <si>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</si>
  <si>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</si>
  <si>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</si>
  <si>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</si>
  <si>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</si>
  <si>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</si>
  <si>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</si>
  <si>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</si>
  <si>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</si>
  <si>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</si>
  <si>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</si>
  <si>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</si>
  <si>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</si>
  <si>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</si>
  <si>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</si>
  <si>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</si>
  <si>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</si>
  <si>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</si>
  <si>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</si>
  <si>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</si>
  <si>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</si>
  <si>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</si>
  <si>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</si>
  <si>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</si>
  <si>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</si>
  <si>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</si>
  <si>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</si>
  <si>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</si>
  <si>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</si>
  <si>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</si>
  <si>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</si>
  <si>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</si>
  <si>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</si>
  <si>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</si>
  <si>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</si>
  <si>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</si>
  <si>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</si>
  <si>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</si>
  <si>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</si>
  <si>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</si>
  <si>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</si>
  <si>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</si>
  <si>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</si>
  <si>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</si>
  <si>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</si>
  <si>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</si>
  <si>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</si>
  <si>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</si>
  <si>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</si>
  <si>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</si>
  <si>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</si>
  <si>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</si>
  <si>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</si>
  <si>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</si>
  <si>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</si>
  <si>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</si>
  <si>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</si>
  <si>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</si>
  <si>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</si>
  <si>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</si>
  <si>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</si>
  <si>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</si>
  <si>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</si>
  <si>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</si>
  <si>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</si>
  <si>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</si>
  <si>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</si>
  <si>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</si>
  <si>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</si>
  <si>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</si>
  <si>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</si>
  <si>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</si>
  <si>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</si>
  <si>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</si>
  <si>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</si>
  <si>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</si>
  <si>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</si>
  <si>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</si>
  <si>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</si>
  <si>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</si>
  <si>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</si>
  <si>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</si>
  <si>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</si>
  <si>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</si>
  <si>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</si>
  <si>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</si>
  <si>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</si>
  <si>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</si>
  <si>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</si>
  <si>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</si>
  <si>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</si>
  <si>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</si>
  <si>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</si>
  <si>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</si>
  <si>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</si>
  <si>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</si>
  <si>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</si>
  <si>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</si>
  <si>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</si>
  <si>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</si>
  <si>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</si>
  <si>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</si>
  <si>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</si>
  <si>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</si>
  <si>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</si>
  <si>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</si>
  <si>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</si>
  <si>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</si>
  <si>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</si>
  <si>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</si>
  <si>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</si>
  <si>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</si>
  <si>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</si>
  <si>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</si>
  <si>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</si>
  <si>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</si>
  <si>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</si>
  <si>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</si>
  <si>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</si>
  <si>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</si>
  <si>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</si>
  <si>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</si>
  <si>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</si>
  <si>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</si>
  <si>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</si>
  <si>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</si>
  <si>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</si>
  <si>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</si>
  <si>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</si>
  <si>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</si>
  <si>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</si>
  <si>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</si>
  <si>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</si>
  <si>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</si>
  <si>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</si>
  <si>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</si>
  <si>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</si>
  <si>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</si>
  <si>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</si>
  <si>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</si>
  <si>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</si>
  <si>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</si>
  <si>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</si>
  <si>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</si>
  <si>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</si>
  <si>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</si>
  <si>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</si>
  <si>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</si>
  <si>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</si>
  <si>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</si>
  <si>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</si>
  <si>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</si>
  <si>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</si>
  <si>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</si>
  <si>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</si>
  <si>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</si>
  <si>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</si>
  <si>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</si>
  <si>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</si>
  <si>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</si>
  <si>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</si>
  <si>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</si>
  <si>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</si>
  <si>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</si>
  <si>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</si>
  <si>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</si>
  <si>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</si>
  <si>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</si>
  <si>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</si>
  <si>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</si>
  <si>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</si>
  <si>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</si>
  <si>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</si>
  <si>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</si>
  <si>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</si>
  <si>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</si>
  <si>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</si>
  <si>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</si>
  <si>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</si>
  <si>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</si>
  <si>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</si>
  <si>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</si>
  <si>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</si>
  <si>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</si>
  <si>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</si>
  <si>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</si>
  <si>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</si>
  <si>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</si>
  <si>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</si>
  <si>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</si>
  <si>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</si>
  <si>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</si>
  <si>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</si>
  <si>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</si>
  <si>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</si>
  <si>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</si>
  <si>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</si>
  <si>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</si>
  <si>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</si>
  <si>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</si>
  <si>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</si>
  <si>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</si>
  <si>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</si>
  <si>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</si>
  <si>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</si>
  <si>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</si>
  <si>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</si>
  <si>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</si>
  <si>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</si>
  <si>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</si>
  <si>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</si>
  <si>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</si>
  <si>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</si>
  <si>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</si>
  <si>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</si>
  <si>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</si>
  <si>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</si>
  <si>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</si>
  <si>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</si>
  <si>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</si>
  <si>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</si>
  <si>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</si>
  <si>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</si>
  <si>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</si>
  <si>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</si>
  <si>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</si>
  <si>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</si>
  <si>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</si>
  <si>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</si>
  <si>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</si>
  <si>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</si>
  <si>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</si>
  <si>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</si>
  <si>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</si>
  <si>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</si>
  <si>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</si>
  <si>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</si>
  <si>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</si>
  <si>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</si>
  <si>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</si>
  <si>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</si>
  <si>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</si>
  <si>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</si>
  <si>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</si>
  <si>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</si>
  <si>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</si>
  <si>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</si>
  <si>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</si>
  <si>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</si>
  <si>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</si>
  <si>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</si>
  <si>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</si>
  <si>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</si>
  <si>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</si>
  <si>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</si>
  <si>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</si>
  <si>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</si>
  <si>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</si>
  <si>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</si>
  <si>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</si>
  <si>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</si>
  <si>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</si>
  <si>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</si>
  <si>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</si>
  <si>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</si>
  <si>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</si>
  <si>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</si>
  <si>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</si>
  <si>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</si>
  <si>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</si>
  <si>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</si>
  <si>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</si>
  <si>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</si>
  <si>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</si>
  <si>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</si>
  <si>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</si>
  <si>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</si>
  <si>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</si>
  <si>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</si>
  <si>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</si>
  <si>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</si>
  <si>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</si>
  <si>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</si>
  <si>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</si>
  <si>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</si>
  <si>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</si>
  <si>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</si>
  <si>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</si>
  <si>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</si>
  <si>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</si>
  <si>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</si>
  <si>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</si>
  <si>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</si>
  <si>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</si>
  <si>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</si>
  <si>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</si>
  <si>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</si>
  <si>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</si>
  <si>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</si>
  <si>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</si>
  <si>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</si>
  <si>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</si>
  <si>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</si>
  <si>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</si>
  <si>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</si>
  <si>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</si>
  <si>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</si>
  <si>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</si>
  <si>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</si>
  <si>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</si>
  <si>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</si>
  <si>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</si>
  <si>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</si>
  <si>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</si>
  <si>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</si>
  <si>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</si>
  <si>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</si>
  <si>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</si>
  <si>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</si>
  <si>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</si>
  <si>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</si>
  <si>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</si>
  <si>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</si>
  <si>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</si>
  <si>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</si>
  <si>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</si>
  <si>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</si>
  <si>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</si>
  <si>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</si>
  <si>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</si>
  <si>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</si>
  <si>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</si>
  <si>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</si>
  <si>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</si>
  <si>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</si>
  <si>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</si>
  <si>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</si>
  <si>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</si>
  <si>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</si>
  <si>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</si>
  <si>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</si>
  <si>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</si>
  <si>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</si>
  <si>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</si>
  <si>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</si>
  <si>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</si>
  <si>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</si>
  <si>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</si>
  <si>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</si>
  <si>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</si>
  <si>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</si>
  <si>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</si>
  <si>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</si>
  <si>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</si>
  <si>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</si>
  <si>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</si>
  <si>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</si>
  <si>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</si>
  <si>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</si>
  <si>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</si>
  <si>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</si>
  <si>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</si>
  <si>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</si>
  <si>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</si>
  <si>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</si>
  <si>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</si>
  <si>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</si>
  <si>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</si>
  <si>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</si>
  <si>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</si>
  <si>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</si>
  <si>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</si>
  <si>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</si>
  <si>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</si>
  <si>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</si>
  <si>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</si>
  <si>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</si>
  <si>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</si>
  <si>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</si>
  <si>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</si>
  <si>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</si>
  <si>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</si>
  <si>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</si>
  <si>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</si>
  <si>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</si>
  <si>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</si>
  <si>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</si>
  <si>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</si>
  <si>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</si>
  <si>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</si>
  <si>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</si>
  <si>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</si>
  <si>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</si>
  <si>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</si>
  <si>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</si>
  <si>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</si>
  <si>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</si>
  <si>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</si>
  <si>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</si>
  <si>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</si>
  <si>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</si>
  <si>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</si>
  <si>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</si>
  <si>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</si>
  <si>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</si>
  <si>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</si>
  <si>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</si>
  <si>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</si>
  <si>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</si>
  <si>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</si>
  <si>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</si>
  <si>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</si>
  <si>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</si>
  <si>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</si>
  <si>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</si>
  <si>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</si>
  <si>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</si>
  <si>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</si>
  <si>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</si>
  <si>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</si>
  <si>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</si>
  <si>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</si>
  <si>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</si>
  <si>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</si>
  <si>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</si>
  <si>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</si>
  <si>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</si>
  <si>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</si>
  <si>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</si>
  <si>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</si>
  <si>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</si>
  <si>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</si>
  <si>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</si>
  <si>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</si>
  <si>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</si>
  <si>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</si>
  <si>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</si>
  <si>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</si>
  <si>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</si>
  <si>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</si>
  <si>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</si>
  <si>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</si>
  <si>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</si>
  <si>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</si>
  <si>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</si>
  <si>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</si>
  <si>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</si>
  <si>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</si>
  <si>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</si>
  <si>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</si>
  <si>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</si>
  <si>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</si>
  <si>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</si>
  <si>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</si>
  <si>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</si>
  <si>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</si>
  <si>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</si>
  <si>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</si>
  <si>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</si>
  <si>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</si>
  <si>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</si>
  <si>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</si>
  <si>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</si>
  <si>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</si>
  <si>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</si>
  <si>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</si>
  <si>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</si>
  <si>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</si>
  <si>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</si>
  <si>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</si>
  <si>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</si>
  <si>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</si>
  <si>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</si>
  <si>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</si>
  <si>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</si>
  <si>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</si>
  <si>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</si>
  <si>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</si>
  <si>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</si>
  <si>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</si>
  <si>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</si>
  <si>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</si>
  <si>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</si>
  <si>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</si>
  <si>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</si>
  <si>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</si>
  <si>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</si>
  <si>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</si>
  <si>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</si>
  <si>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</si>
  <si>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</si>
  <si>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</si>
  <si>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</si>
  <si>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</si>
  <si>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</si>
  <si>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</si>
  <si>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</si>
  <si>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</si>
  <si>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</si>
  <si>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</si>
  <si>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</si>
  <si>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</si>
  <si>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</si>
  <si>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</si>
  <si>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</si>
  <si>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</si>
  <si>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</si>
  <si>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</si>
  <si>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</si>
  <si>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</si>
  <si>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</si>
  <si>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</si>
  <si>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</si>
  <si>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</si>
  <si>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</si>
  <si>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</si>
  <si>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</si>
  <si>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</si>
  <si>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</si>
  <si>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</si>
  <si>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</si>
  <si>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</si>
  <si>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</si>
  <si>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</si>
  <si>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</si>
  <si>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</si>
  <si>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</si>
  <si>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</si>
  <si>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</si>
  <si>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</si>
  <si>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</si>
  <si>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</si>
  <si>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</si>
  <si>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</si>
  <si>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</si>
  <si>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</si>
  <si>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</si>
  <si>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</si>
  <si>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</si>
  <si>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</si>
  <si>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</si>
  <si>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</si>
  <si>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</si>
  <si>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</si>
  <si>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</si>
  <si>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</si>
  <si>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</si>
  <si>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</si>
  <si>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</si>
  <si>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</si>
  <si>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</si>
  <si>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</si>
  <si>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</si>
  <si>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</si>
  <si>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</si>
  <si>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</si>
  <si>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</si>
  <si>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</si>
  <si>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</si>
  <si>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</si>
  <si>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</si>
  <si>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</si>
  <si>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</si>
  <si>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</si>
  <si>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</si>
  <si>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</si>
  <si>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</si>
  <si>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</si>
  <si>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</si>
  <si>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</si>
  <si>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</si>
  <si>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</si>
  <si>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</si>
  <si>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</si>
  <si>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</si>
  <si>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</si>
  <si>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</si>
  <si>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</si>
  <si>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</si>
  <si>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</si>
  <si>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</si>
  <si>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</si>
  <si>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</si>
  <si>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</si>
  <si>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</si>
  <si>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</si>
  <si>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</si>
  <si>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</si>
  <si>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</si>
  <si>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</si>
  <si>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</si>
  <si>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</si>
  <si>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</si>
  <si>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</si>
  <si>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</si>
  <si>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</si>
  <si>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</si>
  <si>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</si>
  <si>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</si>
  <si>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</si>
  <si>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</si>
  <si>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</si>
  <si>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</si>
  <si>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</si>
  <si>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</si>
  <si>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</si>
  <si>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</si>
  <si>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</si>
  <si>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</si>
  <si>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</si>
  <si>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</si>
  <si>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</si>
  <si>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</si>
  <si>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</si>
  <si>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</si>
  <si>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</si>
  <si>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</si>
  <si>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</si>
  <si>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</si>
  <si>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</si>
  <si>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</si>
  <si>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</si>
  <si>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</si>
  <si>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</si>
  <si>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</si>
  <si>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</si>
  <si>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</si>
  <si>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</si>
  <si>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</si>
  <si>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</si>
  <si>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</si>
  <si>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</si>
  <si>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</si>
  <si>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</si>
  <si>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</si>
  <si>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</si>
  <si>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</si>
  <si>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</si>
  <si>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</si>
  <si>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</si>
  <si>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</si>
  <si>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</si>
  <si>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</si>
  <si>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</si>
  <si>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</si>
  <si>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</si>
  <si>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</si>
  <si>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</si>
  <si>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</si>
  <si>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</si>
  <si>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</si>
  <si>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</si>
  <si>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</si>
  <si>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</si>
  <si>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</si>
  <si>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</si>
  <si>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</si>
  <si>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</si>
  <si>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</si>
  <si>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</si>
  <si>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</si>
  <si>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</si>
  <si>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</si>
  <si>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</si>
  <si>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</si>
  <si>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</si>
  <si>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</si>
  <si>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</si>
  <si>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</si>
  <si>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</si>
  <si>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</si>
  <si>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</si>
  <si>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</si>
  <si>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</si>
  <si>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</si>
  <si>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</si>
  <si>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</si>
  <si>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</si>
  <si>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</si>
  <si>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</si>
  <si>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</si>
  <si>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</si>
  <si>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</si>
  <si>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</si>
  <si>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</si>
  <si>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</si>
  <si>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</si>
  <si>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</si>
  <si>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</si>
  <si>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</si>
  <si>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</si>
  <si>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</si>
  <si>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</si>
  <si>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</si>
  <si>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</si>
  <si>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</si>
  <si>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</si>
  <si>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</si>
  <si>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</si>
  <si>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</si>
  <si>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</si>
  <si>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</si>
  <si>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</si>
  <si>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</si>
  <si>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</si>
  <si>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</si>
  <si>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</si>
  <si>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</si>
  <si>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</si>
  <si>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</si>
  <si>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</si>
  <si>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</si>
  <si>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</si>
  <si>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</si>
  <si>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</si>
  <si>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</si>
  <si>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</si>
  <si>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</si>
  <si>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</si>
  <si>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</si>
  <si>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</si>
  <si>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</si>
  <si>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</si>
  <si>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</si>
  <si>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</si>
  <si>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</si>
  <si>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</si>
  <si>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</si>
  <si>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</si>
  <si>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</si>
  <si>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</si>
  <si>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</si>
  <si>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</si>
  <si>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</si>
  <si>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</si>
  <si>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</si>
  <si>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</si>
  <si>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</si>
  <si>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</si>
  <si>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</si>
  <si>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</si>
  <si>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</si>
  <si>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</si>
  <si>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</si>
  <si>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</si>
  <si>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</si>
  <si>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</si>
  <si>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</si>
  <si>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</si>
  <si>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</si>
  <si>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</si>
  <si>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</si>
  <si>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</si>
  <si>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</si>
  <si>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</si>
  <si>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</si>
  <si>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</si>
  <si>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</si>
  <si>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</si>
  <si>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</si>
  <si>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</si>
  <si>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</si>
  <si>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</si>
  <si>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</si>
  <si>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</si>
  <si>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</si>
  <si>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</si>
  <si>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</si>
  <si>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</si>
  <si>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</si>
  <si>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</si>
  <si>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</si>
  <si>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</si>
  <si>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</si>
  <si>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</si>
  <si>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</si>
  <si>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</si>
  <si>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</si>
  <si>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</si>
  <si>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</si>
  <si>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</si>
  <si>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</si>
  <si>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</si>
  <si>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</si>
  <si>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</si>
  <si>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</si>
  <si>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</si>
  <si>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</si>
  <si>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</si>
  <si>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</si>
  <si>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</si>
  <si>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</si>
  <si>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</si>
  <si>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</si>
  <si>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</si>
  <si>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</si>
  <si>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</si>
  <si>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</si>
  <si>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</si>
  <si>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</si>
  <si>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</si>
  <si>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</si>
  <si>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</si>
  <si>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</si>
  <si>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</si>
  <si>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</si>
  <si>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</si>
  <si>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</si>
  <si>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</si>
  <si>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</si>
  <si>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</si>
  <si>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</si>
  <si>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</si>
  <si>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</si>
  <si>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</si>
  <si>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</si>
  <si>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</si>
  <si>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</si>
  <si>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</si>
  <si>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</si>
  <si>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</si>
  <si>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</si>
  <si>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</si>
  <si>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</si>
  <si>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</si>
  <si>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</si>
  <si>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</si>
  <si>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</si>
  <si>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</si>
  <si>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</si>
  <si>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</si>
  <si>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</si>
  <si>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</si>
  <si>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</si>
  <si>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</si>
  <si>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</si>
  <si>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</si>
  <si>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</si>
  <si>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</si>
  <si>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</si>
  <si>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</si>
  <si>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</si>
  <si>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</si>
  <si>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</si>
  <si>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</si>
  <si>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</si>
  <si>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</si>
  <si>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</si>
  <si>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</si>
  <si>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</si>
  <si>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</si>
  <si>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</si>
  <si>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</si>
  <si>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</si>
  <si>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</si>
  <si>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</si>
  <si>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</si>
  <si>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</si>
  <si>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</si>
  <si>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</si>
  <si>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</si>
  <si>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</si>
  <si>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</si>
  <si>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</si>
  <si>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</si>
  <si>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</si>
  <si>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</si>
  <si>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</si>
  <si>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</si>
  <si>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</si>
  <si>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</si>
  <si>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</si>
  <si>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</si>
  <si>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</si>
  <si>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</si>
  <si>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</si>
  <si>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</si>
  <si>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</si>
  <si>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</si>
  <si>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</si>
  <si>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</si>
  <si>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</si>
  <si>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</si>
  <si>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</si>
  <si>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</si>
  <si>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</si>
  <si>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</si>
  <si>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</si>
  <si>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</si>
  <si>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</si>
  <si>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</si>
  <si>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</si>
  <si>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</si>
  <si>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</si>
  <si>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</si>
  <si>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</si>
  <si>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</si>
  <si>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</si>
  <si>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</si>
  <si>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</si>
  <si>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</si>
  <si>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</si>
  <si>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</si>
  <si>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</si>
  <si>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</si>
  <si>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</si>
  <si>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</si>
  <si>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</si>
  <si>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</si>
  <si>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</si>
  <si>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</si>
  <si>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</si>
  <si>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</si>
  <si>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</si>
  <si>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</si>
  <si>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</si>
  <si>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</si>
  <si>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</si>
  <si>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</si>
  <si>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</si>
  <si>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</si>
  <si>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</si>
  <si>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</si>
  <si>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</si>
  <si>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</si>
  <si>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</si>
  <si>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</si>
  <si>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</si>
  <si>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</si>
  <si>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</si>
  <si>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</si>
  <si>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</si>
  <si>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</si>
  <si>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</si>
  <si>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</si>
  <si>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</si>
  <si>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</si>
  <si>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</si>
  <si>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</si>
  <si>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</si>
  <si>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</si>
  <si>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</si>
  <si>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</si>
  <si>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</si>
  <si>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</si>
  <si>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</si>
  <si>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</si>
  <si>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</si>
  <si>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</si>
  <si>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</si>
  <si>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</si>
  <si>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</si>
  <si>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</si>
  <si>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</si>
  <si>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</si>
  <si>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</si>
  <si>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</si>
  <si>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</si>
  <si>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</si>
  <si>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</si>
  <si>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</si>
  <si>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</si>
  <si>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</si>
  <si>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</si>
  <si>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</si>
  <si>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</si>
  <si>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</si>
  <si>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</si>
  <si>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</si>
  <si>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</si>
  <si>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</si>
  <si>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</si>
  <si>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</si>
  <si>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</si>
  <si>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</si>
  <si>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</si>
  <si>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</si>
  <si>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</si>
  <si>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</si>
  <si>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</si>
  <si>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</si>
  <si>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</si>
  <si>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</si>
  <si>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</si>
  <si>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</si>
  <si>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</si>
  <si>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</si>
  <si>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</si>
  <si>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</si>
  <si>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</si>
  <si>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</si>
  <si>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</si>
  <si>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</si>
  <si>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</si>
  <si>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</si>
  <si>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</si>
  <si>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</si>
  <si>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</si>
  <si>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</si>
  <si>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</si>
  <si>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</si>
  <si>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</si>
  <si>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</si>
  <si>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</si>
  <si>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</si>
  <si>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</si>
  <si>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</si>
  <si>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</si>
  <si>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</si>
  <si>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</si>
  <si>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</si>
  <si>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</si>
  <si>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</si>
  <si>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</si>
  <si>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</si>
  <si>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</si>
  <si>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</si>
  <si>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</si>
  <si>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</si>
  <si>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</si>
  <si>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</si>
  <si>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</si>
  <si>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</si>
  <si>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</si>
  <si>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</si>
  <si>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</si>
  <si>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</si>
  <si>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</si>
  <si>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</si>
  <si>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</si>
  <si>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</si>
  <si>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</si>
  <si>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</si>
  <si>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</si>
  <si>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</si>
  <si>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</si>
  <si>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</si>
  <si>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</si>
  <si>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</si>
  <si>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</si>
  <si>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</si>
  <si>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</si>
  <si>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</si>
  <si>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</si>
  <si>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</si>
  <si>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</si>
  <si>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</si>
  <si>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</si>
  <si>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</si>
  <si>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</si>
  <si>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</si>
  <si>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</si>
  <si>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</si>
  <si>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</si>
  <si>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</si>
  <si>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</si>
  <si>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</si>
  <si>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</si>
  <si>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</si>
  <si>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</si>
  <si>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</si>
  <si>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</si>
  <si>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</si>
  <si>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</si>
  <si>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</si>
  <si>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</si>
  <si>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</si>
  <si>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</si>
  <si>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</si>
  <si>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</si>
  <si>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</si>
  <si>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</si>
  <si>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</si>
  <si>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</si>
  <si>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</si>
  <si>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</si>
  <si>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</si>
  <si>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</si>
  <si>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</si>
  <si>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</si>
  <si>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</si>
  <si>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</si>
  <si>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</si>
  <si>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</si>
  <si>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</si>
  <si>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</si>
  <si>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</si>
  <si>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</si>
  <si>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</si>
  <si>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</si>
  <si>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</si>
  <si>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</si>
  <si>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</si>
  <si>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</si>
  <si>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</si>
  <si>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</si>
  <si>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</si>
  <si>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</si>
  <si>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</si>
  <si>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</si>
  <si>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</si>
  <si>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</si>
  <si>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</si>
  <si>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</si>
  <si>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</si>
  <si>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</si>
  <si>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</si>
  <si>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</si>
  <si>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</si>
  <si>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</si>
  <si>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</si>
  <si>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</si>
  <si>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</si>
  <si>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</si>
  <si>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</si>
  <si>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</si>
  <si>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</si>
  <si>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</si>
  <si>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</si>
  <si>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</si>
  <si>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</si>
  <si>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</si>
  <si>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</si>
  <si>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</si>
  <si>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</si>
  <si>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</si>
  <si>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</si>
  <si>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</si>
  <si>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</si>
  <si>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</si>
  <si>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</si>
  <si>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</si>
  <si>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</si>
  <si>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</si>
  <si>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</si>
  <si>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</si>
  <si>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</si>
  <si>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</si>
  <si>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</si>
  <si>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</si>
  <si>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</si>
  <si>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</si>
  <si>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</si>
  <si>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</si>
  <si>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</si>
  <si>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</si>
  <si>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</si>
  <si>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</si>
  <si>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</si>
  <si>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</si>
  <si>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</si>
  <si>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</si>
  <si>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</si>
  <si>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</si>
  <si>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</si>
  <si>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</si>
  <si>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</si>
  <si>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</si>
  <si>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</si>
  <si>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</si>
  <si>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</si>
  <si>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</si>
  <si>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</si>
  <si>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</si>
  <si>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</si>
  <si>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</si>
  <si>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</si>
  <si>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</si>
  <si>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</si>
  <si>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</si>
  <si>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</si>
  <si>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</si>
  <si>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</si>
  <si>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</si>
  <si>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</si>
  <si>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</si>
  <si>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</si>
  <si>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</si>
  <si>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</si>
  <si>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</si>
  <si>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</si>
  <si>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</si>
  <si>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</si>
  <si>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</si>
  <si>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</si>
  <si>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</si>
  <si>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</si>
  <si>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</si>
  <si>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</si>
  <si>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</si>
  <si>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</si>
  <si>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</si>
  <si>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</si>
  <si>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</si>
  <si>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</si>
  <si>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</si>
  <si>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</si>
  <si>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</si>
  <si>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</si>
  <si>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</si>
  <si>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</si>
  <si>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</si>
  <si>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</si>
  <si>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</si>
  <si>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</si>
  <si>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</si>
  <si>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</si>
  <si>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</si>
  <si>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</si>
  <si>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</si>
  <si>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</si>
  <si>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</si>
  <si>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</si>
  <si>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</si>
  <si>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</si>
  <si>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</si>
  <si>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</si>
  <si>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</si>
  <si>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</si>
  <si>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</si>
  <si>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</si>
  <si>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</si>
  <si>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</si>
  <si>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</si>
  <si>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</si>
  <si>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</si>
  <si>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</si>
  <si>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</si>
  <si>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</si>
  <si>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</si>
  <si>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</si>
  <si>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</si>
  <si>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</si>
  <si>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</si>
  <si>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</si>
  <si>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</si>
  <si>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</si>
  <si>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</si>
  <si>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</si>
  <si>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</si>
  <si>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</si>
  <si>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</si>
  <si>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</si>
  <si>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</si>
  <si>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</si>
  <si>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</si>
  <si>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</si>
  <si>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</si>
  <si>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</si>
  <si>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</si>
  <si>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</si>
  <si>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</si>
  <si>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</si>
  <si>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</si>
  <si>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</si>
  <si>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</si>
  <si>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</si>
  <si>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</si>
  <si>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</si>
  <si>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</si>
  <si>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</si>
  <si>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</si>
  <si>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</si>
  <si>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</si>
  <si>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</si>
  <si>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</si>
  <si>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</si>
  <si>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</si>
  <si>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</si>
  <si>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</si>
  <si>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</si>
  <si>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</si>
  <si>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</si>
  <si>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</si>
  <si>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</si>
  <si>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</si>
  <si>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</si>
  <si>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</si>
  <si>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</si>
  <si>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</si>
  <si>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</si>
  <si>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</si>
  <si>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</si>
  <si>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</si>
  <si>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</si>
  <si>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</si>
  <si>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</si>
  <si>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</si>
  <si>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</si>
  <si>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</si>
  <si>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</si>
  <si>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</si>
  <si>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</si>
  <si>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</si>
  <si>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</si>
  <si>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</si>
  <si>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</si>
  <si>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</si>
  <si>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</si>
  <si>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</si>
  <si>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</si>
  <si>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</si>
  <si>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</si>
  <si>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</si>
  <si>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</si>
  <si>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</si>
  <si>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</si>
  <si>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</si>
  <si>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</si>
  <si>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</si>
  <si>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</si>
  <si>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</si>
  <si>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</si>
  <si>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</si>
  <si>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</si>
  <si>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</si>
  <si>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</si>
  <si>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</si>
  <si>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</si>
  <si>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</si>
  <si>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</si>
  <si>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</si>
  <si>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</si>
  <si>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</si>
  <si>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</si>
  <si>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</si>
  <si>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</si>
  <si>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</si>
  <si>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</si>
  <si>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</si>
  <si>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</si>
  <si>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</si>
  <si>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</si>
  <si>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</si>
  <si>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</si>
  <si>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</si>
  <si>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</si>
  <si>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</si>
  <si>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</si>
  <si>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</si>
  <si>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</si>
  <si>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</si>
  <si>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</si>
  <si>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</si>
  <si>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</si>
  <si>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</si>
  <si>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</si>
  <si>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</si>
  <si>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</si>
  <si>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</si>
  <si>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</si>
  <si>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</si>
  <si>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</si>
  <si>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</si>
  <si>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</si>
  <si>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</si>
  <si>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</si>
  <si>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</si>
  <si>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</si>
  <si>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</si>
  <si>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</si>
  <si>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</si>
  <si>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</si>
  <si>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</si>
  <si>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</si>
  <si>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</si>
  <si>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</si>
  <si>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</si>
  <si>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</si>
  <si>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</si>
  <si>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</si>
  <si>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</si>
  <si>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</si>
  <si>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</si>
  <si>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</si>
  <si>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</si>
  <si>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</si>
  <si>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</si>
  <si>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</si>
  <si>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</si>
  <si>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</si>
  <si>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</si>
  <si>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</si>
  <si>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</si>
  <si>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</si>
  <si>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</si>
  <si>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</si>
  <si>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</si>
  <si>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</si>
  <si>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</si>
  <si>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</si>
  <si>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</si>
  <si>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</si>
  <si>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</si>
  <si>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</si>
  <si>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</si>
  <si>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</si>
  <si>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</si>
  <si>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</si>
  <si>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</si>
  <si>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</si>
  <si>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</si>
  <si>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</si>
  <si>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</si>
  <si>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</si>
  <si>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</si>
  <si>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</si>
  <si>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</si>
  <si>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</si>
  <si>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</si>
  <si>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</si>
  <si>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</si>
  <si>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</si>
  <si>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</si>
  <si>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</si>
  <si>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</si>
  <si>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</si>
  <si>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</si>
  <si>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</si>
  <si>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</si>
  <si>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</si>
  <si>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</si>
  <si>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</si>
  <si>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</si>
  <si>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</si>
  <si>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</si>
  <si>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</si>
  <si>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</si>
  <si>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</si>
  <si>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</si>
  <si>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</si>
  <si>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</si>
  <si>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</si>
  <si>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</si>
  <si>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</si>
  <si>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</si>
  <si>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</si>
  <si>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</si>
  <si>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</si>
  <si>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</si>
  <si>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</si>
  <si>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</si>
  <si>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</si>
  <si>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</si>
  <si>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</si>
  <si>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</si>
  <si>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</si>
  <si>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</si>
  <si>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</si>
  <si>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</si>
  <si>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</si>
  <si>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</si>
  <si>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</si>
  <si>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</si>
  <si>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</si>
  <si>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</si>
  <si>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</si>
  <si>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</si>
  <si>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</si>
  <si>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</si>
  <si>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</si>
  <si>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</si>
  <si>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</si>
  <si>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</si>
  <si>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</si>
  <si>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</si>
  <si>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</si>
  <si>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</si>
  <si>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</si>
  <si>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</si>
  <si>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</si>
  <si>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</si>
  <si>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</si>
  <si>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</si>
  <si>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</si>
  <si>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</si>
  <si>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</si>
  <si>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</si>
  <si>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</si>
  <si>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</si>
  <si>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</si>
  <si>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</si>
  <si>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</si>
  <si>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</si>
  <si>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</si>
  <si>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</si>
  <si>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</si>
  <si>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</si>
  <si>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</si>
  <si>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</si>
  <si>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</si>
  <si>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</si>
  <si>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</si>
  <si>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</si>
  <si>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</si>
  <si>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</si>
  <si>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</si>
  <si>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</si>
  <si>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</si>
  <si>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</si>
  <si>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</si>
  <si>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</si>
  <si>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</si>
  <si>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</si>
  <si>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</si>
  <si>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</si>
  <si>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</si>
  <si>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</si>
  <si>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</si>
  <si>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</si>
  <si>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</si>
  <si>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</si>
  <si>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</si>
  <si>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</si>
  <si>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</si>
  <si>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</si>
  <si>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</si>
  <si>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</si>
  <si>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</si>
  <si>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</si>
  <si>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</si>
  <si>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</si>
  <si>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</si>
  <si>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</si>
  <si>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</si>
  <si>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</si>
  <si>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</si>
  <si>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</si>
  <si>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</si>
  <si>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</si>
  <si>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</si>
  <si>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</si>
  <si>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</si>
  <si>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</si>
  <si>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</si>
  <si>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</si>
  <si>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</si>
  <si>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</si>
  <si>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</si>
  <si>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</si>
  <si>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</si>
  <si>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</si>
  <si>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</si>
  <si>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</si>
  <si>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</si>
  <si>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</si>
  <si>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</si>
  <si>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</si>
  <si>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</si>
  <si>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</si>
  <si>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</si>
  <si>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</si>
  <si>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</si>
  <si>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</si>
  <si>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</si>
  <si>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</si>
  <si>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</si>
  <si>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</si>
  <si>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</si>
  <si>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</si>
  <si>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</si>
  <si>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</si>
  <si>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</si>
  <si>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</si>
  <si>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</si>
  <si>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</si>
  <si>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</si>
  <si>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</si>
  <si>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</si>
  <si>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</si>
  <si>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</si>
  <si>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</si>
  <si>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</si>
  <si>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</si>
  <si>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</si>
  <si>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</si>
  <si>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</si>
  <si>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</si>
  <si>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</si>
  <si>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</si>
  <si>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</si>
  <si>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</si>
  <si>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</si>
  <si>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</si>
  <si>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</si>
  <si>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</si>
  <si>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</si>
  <si>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</si>
  <si>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</si>
  <si>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</si>
  <si>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</si>
  <si>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</si>
  <si>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</si>
  <si>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</si>
  <si>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</si>
  <si>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</si>
  <si>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</si>
  <si>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</si>
  <si>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</si>
  <si>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</si>
  <si>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</si>
  <si>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</si>
  <si>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</si>
  <si>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</si>
  <si>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</si>
  <si>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</si>
  <si>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</si>
  <si>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</si>
  <si>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</si>
  <si>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</si>
  <si>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</si>
  <si>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</si>
  <si>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</si>
  <si>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</si>
  <si>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</si>
  <si>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</si>
  <si>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</si>
  <si>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</si>
  <si>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</si>
  <si>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</si>
  <si>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</si>
  <si>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</si>
  <si>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</si>
  <si>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</si>
  <si>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</si>
  <si>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</si>
  <si>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</si>
  <si>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</si>
  <si>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</si>
  <si>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</si>
  <si>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</si>
  <si>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</si>
  <si>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</si>
  <si>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</si>
  <si>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</si>
  <si>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</si>
  <si>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</si>
  <si>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</si>
  <si>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</si>
  <si>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</si>
  <si>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</si>
  <si>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</si>
  <si>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</si>
  <si>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</si>
  <si>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</si>
  <si>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</si>
  <si>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</si>
  <si>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</si>
  <si>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</si>
  <si>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</si>
  <si>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</si>
  <si>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</si>
  <si>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</si>
  <si>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</si>
  <si>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</si>
  <si>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</si>
  <si>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</si>
  <si>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</si>
  <si>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</si>
  <si>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</si>
  <si>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</si>
  <si>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</si>
  <si>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</si>
  <si>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</si>
  <si>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</si>
  <si>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</si>
  <si>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</si>
  <si>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</si>
  <si>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</si>
  <si>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</si>
  <si>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</si>
  <si>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</si>
  <si>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</si>
  <si>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</si>
  <si>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</si>
  <si>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</si>
  <si>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</si>
  <si>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</si>
  <si>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</si>
  <si>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</si>
  <si>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</si>
  <si>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</si>
  <si>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</si>
  <si>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</si>
  <si>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</si>
  <si>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</si>
  <si>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</si>
  <si>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</si>
  <si>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</si>
  <si>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</si>
  <si>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</si>
  <si>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</si>
  <si>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</si>
  <si>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</si>
  <si>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</si>
  <si>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</si>
  <si>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</si>
  <si>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</si>
  <si>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</si>
  <si>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</si>
  <si>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</si>
  <si>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</si>
  <si>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</si>
  <si>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</si>
  <si>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</si>
  <si>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</si>
  <si>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</si>
  <si>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</si>
  <si>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</si>
  <si>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</si>
  <si>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</si>
  <si>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</si>
  <si>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</si>
  <si>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</si>
  <si>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</si>
  <si>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</si>
  <si>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</si>
  <si>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</si>
  <si>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</si>
  <si>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</si>
  <si>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</si>
  <si>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</si>
  <si>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</si>
  <si>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</si>
  <si>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</si>
  <si>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</si>
  <si>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</si>
  <si>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</si>
  <si>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</si>
  <si>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</si>
  <si>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</si>
  <si>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</si>
  <si>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</si>
  <si>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</si>
  <si>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</si>
  <si>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</si>
  <si>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</si>
  <si>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</si>
  <si>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</si>
  <si>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</si>
  <si>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</si>
  <si>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</si>
  <si>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</si>
  <si>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</si>
  <si>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</si>
  <si>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</si>
  <si>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</si>
  <si>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</si>
  <si>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</si>
  <si>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</si>
  <si>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</si>
  <si>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</si>
  <si>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</si>
  <si>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</si>
  <si>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</si>
  <si>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</si>
  <si>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</si>
  <si>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</si>
  <si>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</si>
  <si>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</si>
  <si>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</si>
  <si>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</si>
  <si>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</si>
  <si>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</si>
  <si>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</si>
  <si>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</si>
  <si>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</si>
  <si>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</si>
  <si>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</si>
  <si>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</si>
  <si>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</si>
  <si>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</si>
  <si>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</si>
  <si>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</si>
  <si>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</si>
  <si>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</si>
  <si>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</si>
  <si>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</si>
  <si>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</si>
  <si>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</si>
  <si>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</si>
  <si>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</si>
  <si>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</si>
  <si>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</si>
  <si>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</si>
  <si>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</si>
  <si>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</si>
  <si>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</si>
  <si>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</si>
  <si>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</si>
  <si>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</si>
  <si>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</si>
  <si>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</si>
  <si>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</si>
  <si>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</si>
  <si>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</si>
  <si>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</si>
  <si>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</si>
  <si>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</si>
  <si>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</si>
  <si>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</si>
  <si>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</si>
  <si>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</si>
  <si>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</si>
  <si>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</si>
  <si>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</si>
  <si>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</si>
  <si>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</si>
  <si>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</si>
  <si>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</si>
  <si>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</si>
  <si>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</si>
  <si>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</si>
  <si>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</si>
  <si>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</si>
  <si>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</si>
  <si>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</si>
  <si>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</si>
  <si>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</si>
  <si>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</si>
  <si>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</si>
  <si>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</si>
  <si>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</si>
  <si>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</si>
  <si>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</si>
  <si>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</si>
  <si>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</si>
  <si>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</si>
  <si>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</si>
  <si>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</si>
  <si>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</si>
  <si>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</si>
  <si>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</si>
  <si>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</si>
  <si>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</si>
  <si>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</si>
  <si>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</si>
  <si>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</si>
  <si>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</si>
  <si>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</si>
  <si>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</si>
  <si>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</si>
  <si>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</si>
  <si>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</si>
  <si>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</si>
  <si>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</si>
  <si>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</si>
  <si>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</si>
  <si>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</si>
  <si>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</si>
  <si>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</si>
  <si>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</si>
  <si>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</si>
  <si>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</si>
  <si>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</si>
  <si>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</si>
  <si>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</si>
  <si>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</si>
  <si>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</si>
  <si>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</si>
  <si>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</si>
  <si>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</si>
  <si>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</si>
  <si>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</si>
  <si>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</si>
  <si>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</si>
  <si>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</si>
  <si>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</si>
  <si>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</si>
  <si>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</si>
  <si>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</si>
  <si>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</si>
  <si>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</si>
  <si>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</si>
  <si>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</si>
  <si>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</si>
  <si>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</si>
  <si>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</si>
  <si>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</si>
  <si>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</si>
  <si>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</si>
  <si>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</si>
  <si>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</si>
  <si>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</si>
  <si>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</si>
  <si>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</si>
  <si>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</si>
  <si>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</si>
  <si>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</si>
  <si>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</si>
  <si>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</si>
  <si>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</si>
  <si>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</si>
  <si>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</si>
  <si>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</si>
  <si>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</si>
  <si>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</si>
  <si>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</si>
  <si>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</si>
  <si>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</si>
  <si>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</si>
  <si>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</si>
  <si>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</si>
  <si>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</si>
  <si>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</si>
  <si>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</si>
  <si>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</si>
  <si>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</si>
  <si>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</si>
  <si>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</si>
  <si>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</si>
  <si>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</si>
  <si>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</si>
  <si>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</si>
  <si>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</si>
  <si>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</si>
  <si>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</si>
  <si>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</si>
  <si>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</si>
  <si>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</si>
  <si>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</si>
  <si>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</si>
  <si>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</si>
  <si>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</si>
  <si>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</si>
  <si>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</si>
  <si>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</si>
  <si>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</si>
  <si>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</si>
  <si>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</si>
  <si>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</si>
  <si>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</si>
  <si>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</si>
  <si>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</si>
  <si>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</si>
  <si>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</si>
  <si>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</si>
  <si>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</si>
  <si>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</si>
  <si>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</si>
  <si>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</si>
  <si>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</si>
  <si>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</si>
  <si>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</si>
  <si>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</si>
  <si>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</si>
  <si>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</si>
  <si>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</si>
  <si>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</si>
  <si>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</si>
  <si>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</si>
  <si>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</si>
  <si>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</si>
  <si>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</si>
  <si>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</si>
  <si>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</si>
  <si>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</si>
  <si>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</si>
  <si>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</si>
  <si>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</si>
  <si>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</si>
  <si>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</si>
  <si>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</si>
  <si>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</si>
  <si>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</si>
  <si>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</si>
  <si>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</si>
  <si>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</si>
  <si>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</si>
  <si>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</si>
  <si>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</si>
  <si>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</si>
  <si>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</si>
  <si>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</si>
  <si>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</si>
  <si>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</si>
  <si>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</si>
  <si>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</si>
  <si>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</si>
  <si>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</si>
  <si>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</si>
  <si>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</si>
  <si>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</si>
  <si>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</si>
  <si>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</si>
  <si>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</si>
  <si>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</si>
  <si>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</si>
  <si>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</si>
  <si>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</si>
  <si>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</si>
  <si>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</si>
  <si>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</si>
  <si>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</si>
  <si>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</si>
  <si>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</si>
  <si>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</si>
  <si>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</si>
  <si>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</si>
  <si>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</si>
  <si>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</si>
  <si>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</si>
  <si>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</si>
  <si>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</si>
  <si>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</si>
  <si>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</si>
  <si>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</si>
  <si>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</si>
  <si>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</si>
  <si>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</si>
  <si>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</si>
  <si>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</si>
  <si>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</si>
  <si>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</si>
  <si>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</si>
  <si>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</si>
  <si>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</si>
  <si>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</si>
  <si>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</si>
  <si>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</si>
  <si>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</si>
  <si>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</si>
  <si>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</si>
  <si>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</si>
  <si>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</si>
  <si>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</si>
  <si>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</si>
  <si>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</si>
  <si>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</si>
  <si>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</si>
  <si>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</si>
  <si>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</si>
  <si>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</si>
  <si>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</si>
  <si>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</si>
  <si>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</si>
  <si>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</si>
  <si>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</si>
  <si>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</si>
  <si>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</si>
  <si>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</si>
  <si>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</si>
  <si>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</si>
  <si>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</si>
  <si>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</si>
  <si>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</si>
  <si>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</si>
  <si>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</si>
  <si>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</si>
  <si>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</si>
  <si>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</si>
  <si>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</si>
  <si>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</si>
  <si>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</si>
  <si>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</si>
  <si>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</si>
  <si>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</si>
  <si>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</si>
  <si>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</si>
  <si>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</si>
  <si>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</si>
  <si>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</si>
  <si>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</si>
  <si>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</si>
  <si>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</si>
  <si>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</si>
  <si>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</si>
  <si>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</si>
  <si>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</si>
  <si>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</si>
  <si>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</si>
  <si>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</si>
  <si>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</si>
  <si>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</si>
  <si>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</si>
  <si>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</si>
  <si>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</si>
  <si>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</si>
  <si>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</si>
  <si>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</si>
  <si>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</si>
  <si>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</si>
  <si>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</si>
  <si>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</si>
  <si>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</si>
  <si>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</si>
  <si>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</si>
  <si>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</si>
  <si>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</si>
  <si>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</si>
  <si>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</si>
  <si>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</si>
  <si>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</si>
  <si>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</si>
  <si>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</si>
  <si>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</si>
  <si>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</si>
  <si>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</si>
  <si>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</si>
  <si>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</si>
  <si>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</si>
  <si>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</si>
  <si>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</si>
  <si>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</si>
  <si>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</si>
  <si>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</si>
  <si>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</si>
  <si>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</si>
  <si>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</si>
  <si>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</si>
  <si>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</si>
  <si>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</si>
  <si>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</si>
  <si>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</si>
  <si>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</si>
  <si>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</si>
  <si>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</si>
  <si>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</si>
  <si>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</si>
  <si>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</si>
  <si>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</si>
  <si>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</si>
  <si>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</si>
  <si>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</si>
  <si>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</si>
  <si>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</si>
  <si>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</si>
  <si>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</si>
  <si>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</si>
  <si>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</si>
  <si>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</si>
  <si>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</si>
  <si>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</si>
  <si>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</si>
  <si>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</si>
  <si>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</si>
  <si>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</si>
  <si>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</si>
  <si>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</si>
  <si>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</si>
  <si>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</si>
  <si>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</si>
  <si>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</si>
  <si>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</si>
  <si>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</si>
  <si>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</si>
  <si>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</si>
  <si>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</si>
  <si>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</si>
  <si>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</si>
  <si>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</si>
  <si>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</si>
  <si>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</si>
  <si>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</si>
  <si>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</si>
  <si>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</si>
  <si>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</si>
  <si>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</si>
  <si>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</si>
  <si>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</si>
  <si>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</si>
  <si>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</si>
  <si>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</si>
  <si>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</si>
  <si>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</si>
  <si>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</si>
  <si>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</si>
  <si>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</si>
  <si>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</si>
  <si>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</si>
  <si>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</si>
  <si>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</si>
  <si>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</si>
  <si>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</si>
  <si>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</si>
  <si>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</si>
  <si>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</si>
  <si>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</si>
  <si>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</si>
  <si>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</si>
  <si>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</si>
  <si>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</si>
  <si>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</si>
  <si>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</si>
  <si>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</si>
  <si>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</si>
  <si>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</si>
  <si>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</si>
  <si>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</si>
  <si>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</si>
  <si>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</si>
  <si>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</si>
  <si>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</si>
  <si>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</si>
  <si>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</si>
  <si>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</si>
  <si>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</si>
  <si>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</si>
  <si>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</si>
  <si>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</si>
  <si>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</si>
  <si>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</si>
  <si>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</si>
  <si>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</si>
  <si>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</si>
  <si>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</si>
  <si>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</si>
  <si>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</si>
  <si>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</si>
  <si>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</si>
  <si>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</si>
  <si>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</si>
  <si>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</si>
  <si>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</si>
  <si>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</si>
  <si>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</si>
  <si>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</si>
  <si>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</si>
  <si>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</si>
  <si>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</si>
  <si>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</si>
  <si>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</si>
  <si>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</si>
  <si>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</si>
  <si>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</si>
  <si>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</si>
  <si>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</si>
  <si>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</si>
  <si>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</si>
  <si>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</si>
  <si>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</si>
  <si>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</si>
  <si>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</si>
  <si>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</si>
  <si>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</si>
  <si>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</si>
  <si>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</si>
  <si>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</si>
  <si>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</si>
  <si>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</si>
  <si>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</si>
  <si>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</si>
  <si>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</si>
  <si>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</si>
  <si>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</si>
  <si>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</si>
  <si>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</si>
  <si>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</si>
  <si>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</si>
  <si>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</si>
  <si>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</si>
  <si>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</si>
  <si>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</si>
  <si>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</si>
  <si>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</si>
  <si>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</si>
  <si>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</si>
  <si>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</si>
  <si>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</si>
  <si>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</si>
  <si>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</si>
  <si>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</si>
  <si>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</si>
  <si>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</si>
  <si>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</si>
  <si>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</si>
  <si>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</si>
  <si>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</si>
  <si>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</si>
  <si>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</si>
  <si>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</si>
  <si>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</si>
  <si>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</si>
  <si>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</si>
  <si>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</si>
  <si>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</si>
  <si>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</si>
  <si>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</si>
  <si>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</si>
  <si>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</si>
  <si>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</si>
  <si>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</si>
  <si>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</si>
  <si>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</si>
  <si>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</si>
  <si>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</si>
  <si>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</si>
  <si>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</si>
  <si>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</si>
  <si>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</si>
  <si>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</si>
  <si>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</si>
  <si>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</si>
  <si>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</si>
  <si>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</si>
  <si>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</si>
  <si>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</si>
  <si>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</si>
  <si>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</si>
  <si>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</si>
  <si>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</si>
  <si>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</si>
  <si>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</si>
  <si>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</si>
  <si>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</si>
  <si>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</si>
  <si>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</si>
  <si>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</si>
  <si>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</si>
  <si>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</si>
  <si>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</si>
  <si>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</si>
  <si>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</si>
  <si>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</si>
  <si>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</si>
  <si>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</si>
  <si>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</si>
  <si>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</si>
  <si>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</si>
  <si>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</si>
  <si>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</si>
  <si>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</si>
  <si>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</si>
  <si>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</si>
  <si>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</si>
  <si>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</si>
  <si>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</si>
  <si>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</si>
  <si>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</si>
  <si>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</si>
  <si>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</si>
  <si>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</si>
  <si>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</si>
  <si>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</si>
  <si>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</si>
  <si>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</si>
  <si>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</si>
  <si>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</si>
  <si>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</si>
  <si>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</si>
  <si>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</si>
  <si>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</si>
  <si>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</si>
  <si>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</si>
  <si>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</si>
  <si>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</si>
  <si>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</si>
  <si>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</si>
  <si>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</si>
  <si>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</si>
  <si>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</si>
  <si>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</si>
  <si>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</si>
  <si>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</si>
  <si>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</si>
  <si>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</si>
  <si>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</si>
  <si>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</si>
  <si>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</si>
  <si>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</si>
  <si>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</si>
  <si>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</si>
  <si>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</si>
  <si>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</si>
  <si>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</si>
  <si>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</si>
  <si>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</si>
  <si>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</si>
  <si>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</si>
  <si>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</si>
  <si>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</si>
  <si>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</si>
  <si>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</si>
  <si>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</si>
  <si>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</si>
  <si>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</si>
  <si>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</si>
  <si>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</si>
  <si>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</si>
  <si>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</si>
  <si>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</si>
  <si>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</si>
  <si>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</si>
  <si>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</si>
  <si>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</si>
  <si>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</si>
  <si>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</si>
  <si>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</si>
  <si>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</si>
  <si>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</si>
  <si>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</si>
  <si>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</si>
  <si>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</si>
  <si>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</si>
  <si>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</si>
  <si>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</si>
  <si>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</si>
  <si>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</si>
  <si>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</si>
  <si>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</si>
  <si>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</si>
  <si>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</si>
  <si>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</si>
  <si>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</si>
  <si>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</si>
  <si>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</si>
  <si>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</si>
  <si>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</si>
  <si>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</si>
  <si>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</si>
  <si>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</si>
  <si>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</si>
  <si>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</si>
  <si>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</si>
  <si>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</si>
  <si>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</si>
  <si>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</si>
  <si>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</si>
  <si>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</si>
  <si>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</si>
  <si>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</si>
  <si>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</si>
  <si>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</si>
  <si>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</si>
  <si>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</si>
  <si>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</si>
  <si>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</si>
  <si>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</si>
  <si>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</si>
  <si>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</si>
  <si>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</si>
  <si>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</si>
  <si>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</si>
  <si>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</si>
  <si>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</si>
  <si>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</si>
  <si>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</si>
  <si>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</si>
  <si>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</si>
  <si>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</si>
  <si>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</si>
  <si>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</si>
  <si>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</si>
  <si>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</si>
  <si>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</si>
  <si>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</si>
  <si>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</si>
  <si>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</si>
  <si>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</si>
  <si>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</si>
  <si>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</si>
  <si>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</si>
  <si>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</si>
  <si>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</si>
  <si>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</si>
  <si>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</si>
  <si>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</si>
  <si>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</si>
  <si>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</si>
  <si>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</si>
  <si>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</si>
  <si>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</si>
  <si>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</si>
  <si>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</si>
  <si>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</si>
  <si>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</si>
  <si>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</si>
  <si>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</si>
  <si>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</si>
  <si>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</si>
  <si>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</si>
  <si>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</si>
  <si>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</si>
  <si>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</si>
  <si>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</si>
  <si>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</si>
  <si>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</si>
  <si>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</si>
  <si>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</si>
  <si>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</si>
  <si>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</si>
  <si>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</si>
  <si>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</si>
  <si>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</si>
  <si>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</si>
  <si>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</si>
  <si>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</si>
  <si>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</si>
  <si>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</si>
  <si>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</si>
  <si>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</si>
  <si>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</si>
  <si>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</si>
  <si>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</si>
  <si>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</si>
  <si>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</si>
  <si>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</si>
  <si>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</si>
  <si>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</si>
  <si>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</si>
  <si>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</si>
  <si>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</si>
  <si>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</si>
  <si>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</si>
  <si>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</si>
  <si>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</si>
  <si>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</si>
  <si>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</si>
  <si>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</si>
  <si>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</si>
  <si>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</si>
  <si>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</si>
  <si>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</si>
  <si>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</si>
  <si>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</si>
  <si>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</si>
  <si>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</si>
  <si>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</si>
  <si>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</si>
  <si>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</si>
  <si>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</si>
  <si>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</si>
  <si>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</si>
  <si>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</si>
  <si>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</si>
  <si>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</si>
  <si>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</si>
  <si>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</si>
  <si>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</si>
  <si>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</si>
  <si>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</si>
  <si>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</si>
  <si>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</si>
  <si>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</si>
  <si>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</si>
  <si>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</si>
  <si>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</si>
  <si>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</si>
  <si>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</si>
  <si>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</si>
  <si>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</si>
  <si>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</si>
  <si>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</si>
  <si>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</si>
  <si>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</si>
  <si>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</si>
  <si>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</si>
  <si>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</si>
  <si>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</si>
  <si>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</si>
  <si>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</si>
  <si>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</si>
  <si>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</si>
  <si>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</si>
  <si>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</si>
  <si>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</si>
  <si>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</si>
  <si>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</si>
  <si>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</si>
  <si>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</si>
  <si>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</si>
  <si>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</si>
  <si>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</si>
  <si>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</si>
  <si>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</si>
  <si>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</si>
  <si>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</si>
  <si>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</si>
  <si>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</si>
  <si>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</si>
  <si>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</si>
  <si>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</si>
  <si>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</si>
  <si>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</si>
  <si>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</si>
  <si>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</si>
  <si>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</si>
  <si>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</si>
  <si>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</si>
  <si>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</si>
  <si>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</si>
  <si>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</si>
  <si>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</si>
  <si>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</si>
  <si>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</si>
  <si>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</si>
  <si>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</si>
  <si>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</si>
  <si>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</si>
  <si>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</si>
  <si>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</si>
  <si>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</si>
  <si>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</si>
  <si>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</si>
  <si>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</si>
  <si>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</si>
  <si>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</si>
  <si>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</si>
  <si>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</si>
  <si>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</si>
  <si>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</si>
  <si>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</si>
  <si>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</si>
  <si>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</si>
  <si>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</si>
  <si>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</si>
  <si>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</si>
  <si>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</si>
  <si>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</si>
  <si>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</si>
  <si>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</si>
  <si>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</si>
  <si>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</si>
  <si>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</si>
  <si>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</si>
  <si>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</si>
  <si>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</si>
  <si>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</si>
  <si>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</si>
  <si>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</si>
  <si>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</si>
  <si>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</si>
  <si>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</si>
  <si>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</si>
  <si>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</si>
  <si>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</si>
  <si>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</si>
  <si>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</si>
  <si>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</si>
  <si>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</si>
  <si>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</si>
  <si>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</si>
  <si>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</si>
  <si>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</si>
  <si>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</si>
  <si>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</si>
  <si>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</si>
  <si>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</si>
  <si>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</si>
  <si>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</si>
  <si>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</si>
  <si>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</si>
  <si>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</si>
  <si>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</si>
  <si>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</si>
  <si>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</si>
  <si>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</si>
  <si>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</si>
  <si>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</si>
  <si>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</si>
  <si>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</si>
  <si>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</si>
  <si>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</si>
  <si>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</si>
  <si>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</si>
  <si>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</si>
  <si>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</si>
  <si>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</si>
  <si>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</si>
  <si>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</si>
  <si>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</si>
  <si>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</si>
  <si>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</si>
  <si>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</si>
  <si>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</si>
  <si>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</si>
  <si>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</si>
  <si>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</si>
  <si>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</si>
  <si>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</si>
  <si>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</si>
  <si>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</si>
  <si>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</si>
  <si>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</si>
  <si>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</si>
  <si>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</si>
  <si>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</si>
  <si>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</si>
  <si>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</si>
  <si>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</si>
  <si>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</si>
  <si>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</si>
  <si>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</si>
  <si>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</si>
  <si>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</si>
  <si>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</si>
  <si>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</si>
  <si>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</si>
  <si>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</si>
  <si>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</si>
  <si>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</si>
  <si>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</si>
  <si>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</si>
  <si>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</si>
  <si>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</si>
  <si>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</si>
  <si>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</si>
  <si>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</si>
  <si>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</si>
  <si>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</si>
  <si>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</si>
  <si>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</si>
  <si>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</si>
  <si>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</si>
  <si>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</si>
  <si>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</si>
  <si>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</si>
  <si>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</si>
  <si>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</si>
  <si>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</si>
  <si>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</si>
  <si>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</si>
  <si>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</si>
  <si>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</si>
  <si>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</si>
  <si>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</si>
  <si>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</si>
  <si>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</si>
  <si>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</si>
  <si>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</si>
  <si>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</si>
  <si>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</si>
  <si>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</si>
  <si>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</si>
  <si>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</si>
  <si>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</si>
  <si>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</si>
  <si>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</si>
  <si>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</si>
  <si>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</si>
  <si>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</si>
  <si>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</si>
  <si>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</si>
  <si>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</si>
  <si>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</si>
  <si>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</si>
  <si>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</si>
  <si>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</si>
  <si>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</si>
  <si>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</si>
  <si>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</si>
  <si>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</si>
  <si>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</si>
  <si>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</si>
  <si>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</si>
  <si>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</si>
  <si>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</si>
  <si>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</si>
  <si>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</si>
  <si>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</si>
  <si>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</si>
  <si>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</si>
  <si>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</si>
  <si>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</si>
  <si>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</si>
  <si>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</si>
  <si>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</si>
  <si>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</si>
  <si>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</si>
  <si>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</si>
  <si>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</si>
  <si>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</si>
  <si>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</si>
  <si>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</si>
  <si>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</si>
  <si>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</si>
  <si>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</si>
  <si>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</si>
  <si>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</si>
  <si>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</si>
  <si>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</si>
  <si>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</si>
  <si>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</si>
  <si>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</si>
  <si>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</si>
  <si>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</si>
  <si>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</si>
  <si>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</si>
  <si>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</si>
  <si>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</si>
  <si>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</si>
  <si>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</si>
  <si>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</si>
  <si>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</si>
  <si>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</si>
  <si>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</si>
  <si>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</si>
  <si>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</si>
  <si>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</si>
  <si>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</si>
  <si>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</si>
  <si>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</si>
  <si>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</si>
  <si>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</si>
  <si>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</si>
  <si>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</si>
  <si>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</si>
  <si>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</si>
  <si>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</si>
  <si>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</si>
  <si>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</si>
  <si>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</si>
  <si>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</si>
  <si>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</si>
  <si>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</si>
  <si>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</si>
  <si>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</si>
  <si>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</si>
  <si>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</si>
  <si>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</si>
  <si>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</si>
  <si>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</si>
  <si>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</si>
  <si>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</si>
  <si>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</si>
  <si>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</si>
  <si>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</si>
  <si>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</si>
  <si>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</si>
  <si>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</si>
  <si>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</si>
  <si>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</si>
  <si>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</si>
  <si>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</si>
  <si>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</si>
  <si>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</si>
  <si>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</si>
  <si>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</si>
  <si>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</si>
  <si>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</si>
  <si>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</si>
  <si>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</si>
  <si>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</si>
  <si>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</si>
  <si>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</si>
  <si>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</si>
  <si>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</si>
  <si>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</si>
  <si>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</si>
  <si>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</si>
  <si>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</si>
  <si>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</si>
  <si>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</si>
  <si>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</si>
  <si>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</si>
  <si>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</si>
  <si>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</si>
  <si>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</si>
  <si>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</si>
  <si>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</si>
  <si>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</si>
  <si>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</si>
  <si>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</si>
  <si>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</si>
  <si>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</si>
  <si>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</si>
  <si>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</si>
  <si>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</si>
  <si>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</si>
  <si>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</si>
  <si>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</si>
  <si>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</si>
  <si>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</si>
  <si>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</si>
  <si>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</si>
  <si>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</si>
  <si>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</si>
  <si>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</si>
  <si>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</si>
  <si>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</si>
  <si>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</si>
  <si>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</si>
  <si>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</si>
  <si>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</si>
  <si>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</si>
  <si>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</si>
  <si>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</si>
  <si>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</si>
  <si>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</si>
  <si>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</si>
  <si>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</si>
  <si>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</si>
  <si>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</si>
  <si>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</si>
  <si>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</si>
  <si>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</si>
  <si>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</si>
  <si>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</si>
  <si>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</si>
  <si>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</si>
  <si>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</si>
  <si>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</si>
  <si>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</si>
  <si>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</si>
  <si>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</si>
  <si>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</si>
  <si>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</si>
  <si>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</si>
  <si>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</si>
  <si>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</si>
  <si>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</si>
  <si>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</si>
  <si>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</si>
  <si>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</si>
  <si>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</si>
  <si>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</si>
  <si>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</si>
  <si>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</si>
  <si>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</si>
  <si>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</si>
  <si>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</si>
  <si>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</si>
  <si>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</si>
  <si>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</si>
  <si>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</si>
  <si>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</si>
  <si>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</si>
  <si>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</si>
  <si>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</si>
  <si>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</si>
  <si>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</si>
  <si>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</si>
  <si>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</si>
  <si>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</si>
  <si>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</si>
  <si>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</si>
  <si>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</si>
  <si>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</si>
  <si>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</si>
  <si>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</si>
  <si>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</si>
  <si>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</si>
  <si>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</si>
  <si>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</si>
  <si>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</si>
  <si>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</si>
  <si>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</si>
  <si>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</si>
  <si>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</si>
  <si>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</si>
  <si>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</si>
  <si>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</si>
  <si>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</si>
  <si>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</si>
  <si>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</si>
  <si>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</si>
  <si>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</si>
  <si>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</si>
  <si>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</si>
  <si>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</si>
  <si>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</si>
  <si>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</si>
  <si>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</si>
  <si>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</si>
  <si>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</si>
  <si>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</si>
  <si>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</si>
  <si>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</si>
  <si>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</si>
  <si>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</si>
  <si>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</si>
  <si>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</si>
  <si>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</si>
  <si>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</si>
  <si>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</si>
  <si>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</si>
  <si>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</si>
  <si>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</si>
  <si>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</si>
  <si>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</si>
  <si>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</si>
  <si>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</si>
  <si>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</si>
  <si>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</si>
  <si>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</si>
  <si>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</si>
  <si>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</si>
  <si>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</si>
  <si>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</si>
  <si>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</si>
  <si>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</si>
  <si>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</si>
  <si>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</si>
  <si>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</si>
  <si>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</si>
  <si>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</si>
  <si>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</si>
  <si>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</si>
  <si>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</si>
  <si>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</si>
  <si>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</si>
  <si>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</si>
  <si>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</si>
  <si>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</si>
  <si>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</si>
  <si>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</si>
  <si>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</si>
  <si>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</si>
  <si>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</si>
  <si>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</si>
  <si>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</si>
  <si>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</si>
  <si>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</si>
  <si>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</si>
  <si>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</si>
  <si>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</si>
  <si>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</si>
  <si>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</si>
  <si>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</si>
  <si>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</si>
  <si>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</si>
  <si>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</si>
  <si>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</si>
  <si>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</si>
  <si>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</si>
  <si>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</si>
  <si>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</si>
  <si>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</si>
  <si>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</si>
  <si>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</si>
  <si>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</si>
  <si>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</si>
  <si>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</si>
  <si>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</si>
  <si>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</si>
  <si>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</si>
  <si>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</si>
  <si>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</si>
  <si>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</si>
  <si>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</si>
  <si>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</si>
  <si>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</si>
  <si>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</si>
  <si>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</si>
  <si>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</si>
  <si>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</si>
  <si>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</si>
  <si>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</si>
  <si>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</si>
  <si>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</si>
  <si>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</si>
  <si>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</si>
  <si>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</si>
  <si>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</si>
  <si>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</si>
  <si>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</si>
  <si>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</si>
  <si>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</si>
  <si>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</si>
  <si>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</si>
  <si>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</si>
  <si>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</si>
  <si>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</si>
  <si>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</si>
  <si>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</si>
  <si>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</si>
  <si>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</si>
  <si>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</si>
  <si>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</si>
  <si>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</si>
  <si>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</si>
  <si>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</si>
  <si>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</si>
  <si>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</si>
  <si>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</si>
  <si>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</si>
  <si>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</si>
  <si>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</si>
  <si>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</si>
  <si>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</si>
  <si>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</si>
  <si>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</si>
  <si>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</si>
  <si>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</si>
  <si>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</si>
  <si>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</si>
  <si>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</si>
  <si>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</si>
  <si>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</si>
  <si>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</si>
  <si>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</si>
  <si>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</si>
  <si>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</si>
  <si>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</si>
  <si>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</si>
  <si>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</si>
  <si>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</si>
  <si>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</si>
  <si>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</si>
  <si>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</si>
  <si>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</si>
  <si>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</si>
  <si>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</si>
  <si>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</si>
  <si>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</si>
  <si>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</si>
  <si>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</si>
  <si>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</si>
  <si>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</si>
  <si>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</si>
  <si>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</si>
  <si>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</si>
  <si>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</si>
  <si>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</si>
  <si>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</si>
  <si>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</si>
  <si>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</si>
  <si>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</si>
  <si>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</si>
  <si>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</si>
  <si>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</si>
  <si>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</si>
  <si>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</si>
  <si>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</si>
  <si>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</si>
  <si>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</si>
  <si>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</si>
  <si>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</si>
  <si>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</si>
  <si>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</si>
  <si>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</si>
  <si>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</si>
  <si>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</si>
  <si>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</si>
  <si>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</si>
  <si>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</si>
  <si>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</si>
  <si>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</si>
  <si>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</si>
  <si>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</si>
  <si>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</si>
  <si>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</si>
  <si>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</si>
  <si>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</si>
  <si>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</si>
  <si>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</si>
  <si>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</si>
  <si>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</si>
  <si>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</si>
  <si>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</si>
  <si>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</si>
  <si>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</si>
  <si>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</si>
  <si>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</si>
  <si>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</si>
  <si>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</si>
  <si>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</si>
  <si>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</si>
  <si>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</si>
  <si>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</si>
  <si>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</si>
  <si>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</si>
  <si>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</si>
  <si>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</si>
  <si>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</si>
  <si>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</si>
  <si>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</si>
  <si>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</si>
  <si>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</si>
  <si>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</si>
  <si>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</si>
  <si>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</si>
  <si>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</si>
  <si>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</si>
  <si>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</si>
  <si>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</si>
  <si>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</si>
  <si>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</si>
  <si>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</si>
  <si>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</si>
  <si>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</si>
  <si>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</si>
  <si>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</si>
  <si>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</si>
  <si>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</si>
  <si>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</si>
  <si>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</si>
  <si>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</si>
  <si>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</si>
  <si>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</si>
  <si>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</si>
  <si>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</si>
  <si>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</si>
  <si>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</si>
  <si>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</si>
  <si>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</si>
  <si>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</si>
  <si>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</si>
  <si>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</si>
  <si>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</si>
  <si>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</si>
  <si>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</si>
  <si>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</si>
  <si>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</si>
  <si>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</si>
  <si>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</si>
  <si>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</si>
  <si>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</si>
  <si>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</si>
  <si>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</si>
  <si>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</si>
  <si>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</si>
  <si>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</si>
  <si>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</si>
  <si>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</si>
  <si>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</si>
  <si>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</si>
  <si>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</si>
  <si>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</si>
  <si>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</si>
  <si>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</si>
  <si>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</si>
  <si>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</si>
  <si>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</si>
  <si>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</si>
  <si>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</si>
  <si>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</si>
  <si>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</si>
  <si>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</si>
  <si>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</si>
  <si>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</si>
  <si>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</si>
  <si>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</si>
  <si>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</si>
  <si>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</si>
  <si>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</si>
  <si>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</si>
  <si>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</si>
  <si>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</si>
  <si>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</si>
  <si>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</si>
  <si>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</si>
  <si>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</si>
  <si>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</si>
  <si>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</si>
  <si>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</si>
  <si>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</si>
  <si>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</si>
  <si>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</si>
  <si>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</si>
  <si>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</si>
  <si>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</si>
  <si>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</si>
  <si>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</si>
  <si>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</si>
  <si>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</si>
  <si>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</si>
  <si>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</si>
  <si>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</si>
  <si>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</si>
  <si>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</si>
  <si>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</si>
  <si>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</si>
  <si>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</si>
  <si>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</si>
  <si>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</si>
  <si>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</si>
  <si>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</si>
  <si>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</si>
  <si>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</si>
  <si>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</si>
  <si>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</si>
  <si>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</si>
  <si>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</si>
  <si>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</si>
  <si>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</si>
  <si>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</si>
  <si>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</si>
  <si>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</si>
  <si>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</si>
  <si>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</si>
  <si>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</si>
  <si>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</si>
  <si>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</si>
  <si>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</si>
  <si>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</si>
  <si>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</si>
  <si>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</si>
  <si>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</si>
  <si>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</si>
  <si>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</si>
  <si>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</si>
  <si>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</si>
  <si>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</si>
  <si>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</si>
  <si>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</si>
  <si>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</si>
  <si>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</si>
  <si>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</si>
  <si>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</si>
  <si>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</si>
  <si>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</si>
  <si>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</si>
  <si>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</si>
  <si>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</si>
  <si>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</si>
  <si>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</si>
  <si>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</si>
  <si>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</si>
  <si>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</si>
  <si>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</si>
  <si>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</si>
  <si>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</si>
  <si>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</si>
  <si>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</si>
  <si>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</si>
  <si>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</si>
  <si>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</si>
  <si>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</si>
  <si>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</si>
  <si>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</si>
  <si>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</si>
  <si>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</si>
  <si>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</si>
  <si>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</si>
  <si>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</si>
  <si>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</si>
  <si>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</si>
  <si>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</si>
  <si>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</si>
  <si>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</si>
  <si>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</si>
  <si>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</si>
  <si>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</si>
  <si>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</si>
  <si>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</si>
  <si>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</si>
  <si>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</si>
  <si>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</si>
  <si>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</si>
  <si>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</si>
  <si>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</si>
  <si>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</si>
  <si>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</si>
  <si>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</si>
  <si>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</si>
  <si>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</si>
  <si>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</si>
  <si>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</si>
  <si>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</si>
  <si>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</si>
  <si>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</si>
  <si>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</si>
  <si>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</si>
  <si>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</si>
  <si>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</si>
  <si>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</si>
  <si>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</si>
  <si>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</si>
  <si>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</si>
  <si>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</si>
  <si>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</si>
  <si>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</si>
  <si>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</si>
  <si>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</si>
  <si>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</si>
  <si>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</si>
  <si>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</si>
  <si>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</si>
  <si>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</si>
  <si>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</si>
  <si>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</si>
  <si>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</si>
  <si>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</si>
  <si>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</si>
  <si>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</si>
  <si>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</si>
  <si>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</si>
  <si>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</si>
  <si>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</si>
  <si>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</si>
  <si>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</si>
  <si>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</si>
  <si>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</si>
  <si>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</si>
  <si>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</si>
  <si>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</si>
  <si>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</si>
  <si>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</si>
  <si>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</si>
  <si>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</si>
  <si>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</si>
  <si>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</si>
  <si>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</si>
  <si>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</si>
  <si>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</si>
  <si>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</si>
  <si>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</si>
  <si>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</si>
  <si>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</si>
  <si>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</si>
  <si>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</si>
  <si>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</si>
  <si>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</si>
  <si>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</si>
  <si>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</si>
  <si>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</si>
  <si>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</si>
  <si>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</si>
  <si>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</si>
  <si>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</si>
  <si>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</si>
  <si>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</si>
  <si>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</si>
  <si>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</si>
  <si>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</si>
  <si>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</si>
  <si>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</si>
  <si>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</si>
  <si>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</si>
  <si>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</si>
  <si>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</si>
  <si>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</si>
  <si>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</si>
  <si>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</si>
  <si>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</si>
  <si>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</si>
  <si>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</si>
  <si>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</si>
  <si>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</si>
  <si>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</si>
  <si>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</si>
  <si>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</si>
  <si>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</si>
  <si>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</si>
  <si>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</si>
  <si>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</si>
  <si>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</si>
  <si>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</si>
  <si>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</si>
  <si>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</si>
  <si>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</si>
  <si>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</si>
  <si>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</si>
  <si>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</si>
  <si>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</si>
  <si>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</si>
  <si>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</si>
  <si>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</si>
  <si>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</si>
  <si>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</si>
  <si>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</si>
  <si>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</si>
  <si>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</si>
  <si>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</si>
  <si>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</si>
  <si>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</si>
  <si>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</si>
  <si>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</si>
  <si>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</si>
  <si>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</si>
  <si>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</si>
  <si>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</si>
  <si>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</si>
  <si>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</si>
  <si>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</si>
  <si>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</si>
  <si>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</si>
  <si>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</si>
  <si>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</si>
  <si>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</si>
  <si>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</si>
  <si>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</si>
  <si>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</si>
  <si>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</si>
  <si>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</si>
  <si>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</si>
  <si>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</si>
  <si>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</si>
  <si>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</si>
  <si>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</si>
  <si>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</si>
  <si>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</si>
  <si>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</si>
  <si>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</si>
  <si>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</si>
  <si>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</si>
  <si>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</si>
  <si>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</si>
  <si>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</si>
  <si>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</si>
  <si>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</si>
  <si>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</si>
  <si>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</si>
  <si>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</si>
  <si>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</si>
  <si>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</si>
  <si>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</si>
  <si>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</si>
  <si>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</si>
  <si>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</si>
  <si>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</si>
  <si>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</si>
  <si>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</si>
  <si>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</si>
  <si>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</si>
  <si>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</si>
  <si>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</si>
  <si>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</si>
  <si>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</si>
  <si>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</si>
  <si>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</si>
  <si>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</si>
  <si>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</si>
  <si>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</si>
  <si>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</si>
  <si>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</si>
  <si>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</si>
  <si>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</si>
  <si>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</si>
  <si>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</si>
  <si>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</si>
  <si>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</si>
  <si>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</si>
  <si>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</si>
  <si>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</si>
  <si>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</si>
  <si>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</si>
  <si>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</si>
  <si>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</si>
  <si>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</si>
  <si>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</si>
  <si>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</si>
  <si>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</si>
  <si>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</si>
  <si>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</si>
  <si>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</si>
  <si>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</si>
  <si>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</si>
  <si>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</si>
  <si>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</si>
  <si>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</si>
  <si>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</si>
  <si>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</si>
  <si>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</si>
  <si>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</si>
  <si>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</si>
  <si>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</si>
  <si>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</si>
  <si>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</si>
  <si>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</si>
  <si>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</si>
  <si>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</si>
  <si>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</si>
  <si>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</si>
  <si>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</si>
  <si>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</si>
  <si>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</si>
  <si>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</si>
  <si>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</si>
  <si>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</si>
  <si>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</si>
  <si>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</si>
  <si>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</si>
  <si>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</si>
  <si>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</si>
  <si>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</si>
  <si>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</si>
  <si>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</si>
  <si>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</si>
  <si>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</si>
  <si>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</si>
  <si>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</si>
  <si>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</si>
  <si>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</si>
  <si>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</si>
  <si>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</si>
  <si>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</si>
  <si>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</si>
  <si>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</si>
  <si>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</si>
  <si>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</si>
  <si>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</si>
  <si>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</si>
  <si>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</si>
  <si>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</si>
  <si>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</si>
  <si>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</si>
  <si>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</si>
  <si>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</si>
  <si>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</si>
  <si>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</si>
  <si>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</si>
  <si>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</si>
  <si>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</si>
  <si>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</si>
  <si>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</si>
  <si>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</si>
  <si>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</si>
  <si>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</si>
  <si>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</si>
  <si>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</si>
  <si>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</si>
  <si>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</si>
  <si>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</si>
  <si>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</si>
  <si>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</si>
  <si>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</si>
  <si>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</si>
  <si>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</si>
  <si>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</si>
  <si>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</si>
  <si>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</si>
  <si>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</si>
  <si>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</si>
  <si>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</si>
  <si>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</si>
  <si>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</si>
  <si>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</si>
  <si>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</si>
  <si>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</si>
  <si>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</si>
  <si>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</si>
  <si>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</si>
  <si>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</si>
  <si>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</si>
  <si>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</si>
  <si>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</si>
  <si>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</si>
  <si>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</si>
  <si>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</si>
  <si>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</si>
  <si>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</si>
  <si>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</si>
  <si>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</si>
  <si>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</si>
  <si>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</si>
  <si>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</si>
  <si>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</si>
  <si>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</si>
  <si>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</si>
  <si>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</si>
  <si>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</si>
  <si>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</si>
  <si>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</si>
  <si>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</si>
  <si>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</si>
  <si>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</si>
  <si>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</si>
  <si>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</si>
  <si>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</si>
  <si>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</si>
  <si>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</si>
  <si>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</si>
  <si>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</si>
  <si>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</si>
  <si>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</si>
  <si>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</si>
  <si>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</si>
  <si>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</si>
  <si>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</si>
  <si>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</si>
  <si>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</si>
  <si>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</si>
  <si>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</si>
  <si>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</si>
  <si>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</si>
  <si>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</si>
  <si>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</si>
  <si>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</si>
  <si>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</si>
  <si>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</si>
  <si>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</si>
  <si>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</si>
  <si>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</si>
  <si>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</si>
  <si>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</si>
  <si>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</si>
  <si>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</si>
  <si>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</si>
  <si>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</si>
  <si>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</si>
  <si>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</si>
  <si>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</si>
  <si>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</si>
  <si>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</si>
  <si>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</si>
  <si>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</si>
  <si>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</si>
  <si>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</si>
  <si>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</si>
  <si>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</si>
  <si>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</si>
  <si>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</si>
  <si>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</si>
  <si>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</si>
  <si>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</si>
  <si>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</si>
  <si>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</si>
  <si>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</si>
  <si>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</si>
  <si>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</si>
  <si>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</si>
  <si>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</si>
  <si>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</si>
  <si>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</si>
  <si>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</si>
  <si>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</si>
  <si>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</si>
  <si>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</si>
  <si>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</si>
  <si>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</si>
  <si>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</si>
  <si>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</si>
  <si>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</si>
  <si>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</si>
  <si>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</si>
  <si>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</si>
  <si>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</si>
  <si>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</si>
  <si>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</si>
  <si>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</si>
  <si>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</si>
  <si>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</si>
  <si>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</si>
  <si>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</si>
  <si>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</si>
  <si>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</si>
  <si>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</si>
  <si>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</si>
  <si>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</si>
  <si>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</si>
  <si>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</si>
  <si>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</si>
  <si>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</si>
  <si>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</si>
  <si>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</si>
  <si>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</si>
  <si>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</si>
  <si>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</si>
  <si>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</si>
  <si>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</si>
  <si>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</si>
  <si>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</si>
  <si>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</si>
  <si>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</si>
  <si>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</si>
  <si>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</si>
  <si>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</si>
  <si>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</si>
  <si>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</si>
  <si>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</si>
  <si>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</si>
  <si>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</si>
  <si>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</si>
  <si>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</si>
  <si>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</si>
  <si>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</si>
  <si>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</si>
  <si>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</si>
  <si>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</si>
  <si>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</si>
  <si>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</si>
  <si>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</si>
  <si>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</si>
  <si>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</si>
  <si>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</si>
  <si>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</si>
  <si>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</si>
  <si>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</si>
  <si>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</si>
  <si>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</si>
  <si>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</si>
  <si>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</si>
  <si>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</si>
  <si>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</si>
  <si>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</si>
  <si>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</si>
  <si>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</si>
  <si>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</si>
  <si>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</si>
  <si>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</si>
  <si>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</si>
  <si>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</si>
  <si>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</si>
  <si>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</si>
  <si>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</si>
  <si>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</si>
  <si>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</si>
  <si>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</si>
  <si>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</si>
  <si>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</si>
  <si>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</si>
  <si>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</si>
  <si>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</si>
  <si>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</si>
  <si>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</si>
  <si>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</si>
  <si>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</si>
  <si>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</si>
  <si>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</si>
  <si>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</si>
  <si>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</si>
  <si>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</si>
  <si>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</si>
  <si>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</si>
  <si>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</si>
  <si>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</si>
  <si>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</si>
  <si>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</si>
  <si>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</si>
  <si>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</si>
  <si>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</si>
  <si>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</si>
  <si>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</si>
  <si>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</si>
  <si>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</si>
  <si>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</si>
  <si>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</si>
  <si>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</si>
  <si>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</si>
  <si>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</si>
  <si>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</si>
  <si>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</si>
  <si>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</si>
  <si>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</si>
  <si>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</si>
  <si>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</si>
  <si>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</si>
  <si>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</si>
  <si>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</si>
  <si>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</si>
  <si>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</si>
  <si>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</si>
  <si>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</si>
  <si>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</si>
  <si>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</si>
  <si>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</si>
  <si>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</si>
  <si>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</si>
  <si>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</si>
  <si>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</si>
  <si>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</si>
  <si>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</si>
  <si>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</si>
  <si>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</si>
  <si>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</si>
  <si>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</si>
  <si>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</si>
  <si>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</si>
  <si>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</si>
  <si>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</si>
  <si>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</si>
  <si>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</si>
  <si>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</si>
  <si>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</si>
  <si>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</si>
  <si>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</si>
  <si>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</si>
  <si>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</si>
  <si>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</si>
  <si>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</si>
  <si>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</si>
  <si>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</si>
  <si>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</si>
  <si>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</si>
  <si>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</si>
  <si>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</si>
  <si>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</si>
  <si>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</si>
  <si>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</si>
  <si>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</si>
  <si>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</si>
  <si>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</si>
  <si>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</si>
  <si>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</si>
  <si>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</si>
  <si>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</si>
  <si>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</si>
  <si>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</si>
  <si>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</si>
  <si>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</si>
  <si>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</si>
  <si>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</si>
  <si>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</si>
  <si>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</si>
  <si>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</si>
  <si>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</si>
  <si>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</si>
  <si>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</si>
  <si>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</si>
  <si>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</si>
  <si>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</si>
  <si>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</si>
  <si>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</si>
  <si>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</si>
  <si>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</si>
  <si>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</si>
  <si>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</si>
  <si>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</si>
  <si>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</si>
  <si>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</si>
  <si>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</si>
  <si>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</si>
  <si>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</si>
  <si>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</si>
  <si>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</si>
  <si>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</si>
  <si>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</si>
  <si>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</si>
  <si>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</si>
  <si>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</si>
  <si>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</si>
  <si>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</si>
  <si>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</si>
  <si>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</si>
  <si>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</si>
  <si>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</si>
  <si>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</si>
  <si>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</si>
  <si>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</si>
  <si>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</si>
  <si>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</si>
  <si>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</si>
  <si>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</si>
  <si>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</si>
  <si>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</si>
  <si>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</si>
  <si>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</si>
  <si>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</si>
  <si>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</si>
  <si>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</si>
  <si>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</si>
  <si>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</si>
  <si>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</si>
  <si>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</si>
  <si>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</si>
  <si>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</si>
  <si>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</si>
  <si>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</si>
  <si>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</si>
  <si>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</si>
  <si>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</si>
  <si>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</si>
  <si>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</si>
  <si>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</si>
  <si>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</si>
  <si>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</si>
  <si>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</si>
  <si>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</si>
  <si>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</si>
  <si>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</si>
  <si>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</si>
  <si>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</si>
  <si>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</si>
  <si>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</si>
  <si>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</si>
  <si>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</si>
  <si>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</si>
  <si>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</si>
  <si>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</si>
  <si>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</si>
  <si>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</si>
  <si>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</si>
  <si>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</si>
  <si>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</si>
  <si>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</si>
  <si>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</si>
  <si>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</si>
  <si>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</si>
  <si>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</si>
  <si>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</si>
  <si>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</si>
  <si>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</si>
  <si>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</si>
  <si>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</si>
  <si>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</si>
  <si>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</si>
  <si>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</si>
  <si>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</si>
  <si>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</si>
  <si>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</si>
  <si>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</si>
  <si>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</si>
  <si>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</si>
  <si>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</si>
  <si>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</si>
  <si>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</si>
  <si>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</si>
  <si>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</si>
  <si>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</si>
  <si>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</si>
  <si>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</si>
  <si>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</si>
  <si>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</si>
  <si>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</si>
  <si>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</si>
  <si>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</si>
  <si>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</si>
  <si>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</si>
  <si>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</si>
  <si>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</si>
  <si>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</si>
  <si>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</si>
  <si>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</si>
  <si>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</si>
  <si>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</si>
  <si>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</si>
  <si>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</si>
  <si>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</si>
  <si>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</si>
  <si>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</si>
  <si>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</si>
  <si>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</si>
  <si>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</si>
  <si>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</si>
  <si>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</si>
  <si>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</si>
  <si>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</si>
  <si>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</si>
  <si>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</si>
  <si>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</si>
  <si>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</si>
  <si>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</si>
  <si>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</si>
  <si>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</si>
  <si>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</si>
  <si>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</si>
  <si>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</si>
  <si>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</si>
  <si>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</si>
  <si>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</si>
  <si>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</si>
  <si>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</si>
  <si>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</si>
  <si>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</si>
  <si>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</si>
  <si>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</si>
  <si>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</si>
  <si>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</si>
  <si>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</si>
  <si>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</si>
  <si>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</si>
  <si>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</si>
  <si>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</si>
  <si>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</si>
  <si>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</si>
  <si>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</si>
  <si>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</si>
  <si>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</si>
  <si>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</si>
  <si>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</si>
  <si>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</si>
  <si>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</si>
  <si>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</si>
  <si>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</si>
  <si>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</si>
  <si>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</si>
  <si>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</si>
  <si>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</si>
  <si>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</si>
  <si>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</si>
  <si>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</si>
  <si>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</si>
  <si>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</si>
  <si>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</si>
  <si>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</si>
  <si>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</si>
  <si>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</si>
  <si>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</si>
  <si>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</si>
  <si>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</si>
  <si>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</si>
  <si>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</si>
  <si>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</si>
  <si>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</si>
  <si>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</si>
  <si>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</si>
  <si>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</si>
  <si>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</si>
  <si>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</si>
  <si>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</si>
  <si>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</si>
  <si>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</si>
  <si>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</si>
  <si>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</si>
  <si>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</si>
  <si>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</si>
  <si>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</si>
  <si>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</si>
  <si>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</si>
  <si>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</si>
  <si>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</si>
  <si>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</si>
  <si>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</si>
  <si>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</si>
  <si>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</si>
  <si>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</si>
  <si>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</si>
  <si>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</si>
  <si>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</si>
  <si>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</si>
  <si>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</si>
  <si>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</si>
  <si>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</si>
  <si>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</si>
  <si>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</si>
  <si>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</si>
  <si>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</si>
  <si>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</si>
  <si>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</si>
  <si>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</si>
  <si>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</si>
  <si>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</si>
  <si>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</si>
  <si>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</si>
  <si>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</si>
  <si>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</si>
  <si>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</si>
  <si>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</si>
  <si>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</si>
  <si>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</si>
  <si>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</si>
  <si>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</si>
  <si>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</si>
  <si>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</si>
  <si>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</si>
  <si>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</si>
  <si>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</si>
  <si>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</si>
  <si>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</si>
  <si>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</si>
  <si>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</si>
  <si>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</si>
  <si>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</si>
  <si>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</si>
  <si>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</si>
  <si>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</si>
  <si>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</si>
  <si>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</si>
  <si>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</si>
  <si>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</si>
  <si>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</si>
  <si>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</si>
  <si>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</si>
  <si>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</si>
  <si>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</si>
  <si>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</si>
  <si>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</si>
  <si>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</si>
  <si>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</si>
  <si>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</si>
  <si>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</si>
  <si>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</si>
  <si>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</si>
  <si>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</si>
  <si>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</si>
  <si>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</si>
  <si>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</si>
  <si>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</si>
  <si>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</si>
  <si>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</si>
  <si>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</si>
  <si>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</si>
  <si>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</si>
  <si>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</si>
  <si>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</si>
  <si>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</si>
  <si>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</si>
  <si>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</si>
  <si>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</si>
  <si>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</si>
  <si>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</si>
  <si>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</si>
  <si>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</si>
  <si>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</si>
  <si>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</si>
  <si>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</si>
  <si>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</si>
  <si>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</si>
  <si>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</si>
  <si>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</si>
  <si>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</si>
  <si>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</si>
  <si>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</si>
  <si>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</si>
  <si>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</si>
  <si>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</si>
  <si>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</si>
  <si>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</si>
  <si>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</si>
  <si>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</si>
  <si>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</si>
  <si>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</si>
  <si>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</si>
  <si>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</si>
  <si>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</si>
  <si>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</si>
  <si>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</si>
  <si>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</si>
  <si>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</si>
  <si>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</si>
  <si>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</si>
  <si>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</si>
  <si>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</si>
  <si>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</si>
  <si>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</si>
  <si>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</si>
  <si>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</si>
  <si>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</si>
  <si>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</si>
  <si>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</si>
  <si>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</si>
  <si>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</si>
  <si>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</si>
  <si>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</si>
  <si>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</si>
  <si>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</si>
  <si>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</si>
  <si>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</si>
  <si>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</si>
  <si>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</si>
  <si>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</si>
  <si>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</si>
  <si>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</si>
  <si>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</si>
  <si>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</si>
  <si>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</si>
  <si>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</si>
  <si>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</si>
  <si>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</si>
  <si>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</si>
  <si>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</si>
  <si>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</si>
  <si>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</si>
  <si>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</si>
  <si>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</si>
  <si>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</si>
  <si>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</si>
  <si>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</si>
  <si>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</si>
  <si>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</si>
  <si>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</si>
  <si>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</si>
  <si>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</si>
  <si>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</si>
  <si>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</si>
  <si>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</si>
  <si>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</si>
  <si>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</si>
  <si>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</si>
  <si>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</si>
  <si>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</si>
  <si>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</si>
  <si>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</si>
  <si>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</si>
  <si>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</si>
  <si>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</si>
  <si>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</si>
  <si>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</si>
  <si>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</si>
  <si>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</si>
  <si>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</si>
  <si>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</si>
  <si>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</si>
  <si>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</si>
  <si>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</si>
  <si>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</si>
  <si>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</si>
  <si>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</si>
  <si>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</si>
  <si>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</si>
  <si>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</si>
  <si>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</si>
  <si>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</si>
  <si>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</si>
  <si>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</si>
  <si>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</si>
  <si>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</si>
  <si>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</si>
  <si>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</si>
  <si>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</si>
  <si>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</si>
  <si>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</si>
  <si>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</si>
  <si>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</si>
  <si>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</si>
  <si>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</si>
  <si>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</si>
  <si>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</si>
  <si>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</si>
  <si>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</si>
  <si>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</si>
  <si>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</si>
  <si>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</si>
  <si>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</si>
  <si>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</si>
  <si>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</si>
  <si>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</si>
  <si>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</si>
  <si>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</si>
  <si>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</si>
  <si>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</si>
  <si>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</si>
  <si>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</si>
  <si>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</si>
  <si>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</si>
  <si>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</si>
  <si>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</si>
  <si>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</si>
  <si>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</si>
  <si>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</si>
  <si>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</si>
  <si>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</si>
  <si>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</si>
  <si>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</si>
  <si>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</si>
  <si>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</si>
  <si>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</si>
  <si>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</si>
  <si>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</si>
  <si>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</si>
  <si>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</si>
  <si>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</si>
  <si>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</si>
  <si>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</si>
  <si>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</si>
  <si>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</si>
  <si>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</si>
  <si>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</si>
  <si>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</si>
  <si>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</si>
  <si>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</si>
  <si>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</si>
  <si>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</si>
  <si>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</si>
  <si>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</si>
  <si>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</si>
  <si>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</si>
  <si>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</si>
  <si>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</si>
  <si>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</si>
  <si>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</si>
  <si>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</si>
  <si>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</si>
  <si>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</si>
  <si>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</si>
  <si>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</si>
  <si>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</si>
  <si>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</si>
  <si>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</si>
  <si>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</si>
  <si>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</si>
  <si>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</si>
  <si>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</si>
  <si>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</si>
  <si>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</si>
  <si>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</si>
  <si>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</si>
  <si>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</si>
  <si>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</si>
  <si>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</si>
  <si>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</si>
  <si>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</si>
  <si>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</si>
  <si>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</si>
  <si>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</si>
  <si>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</si>
  <si>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</si>
  <si>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</si>
  <si>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</si>
  <si>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</si>
  <si>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</si>
  <si>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</si>
  <si>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</si>
  <si>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</si>
  <si>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</si>
  <si>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</si>
  <si>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</si>
  <si>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</si>
  <si>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</si>
  <si>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</si>
  <si>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</si>
  <si>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</si>
  <si>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</si>
  <si>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</si>
  <si>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</si>
  <si>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</si>
  <si>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</si>
  <si>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</si>
  <si>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</si>
  <si>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</si>
  <si>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</si>
  <si>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</si>
  <si>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</si>
  <si>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</si>
  <si>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</si>
  <si>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</si>
  <si>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</si>
  <si>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</si>
  <si>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</si>
  <si>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</si>
  <si>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</si>
  <si>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</si>
  <si>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</si>
  <si>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</si>
  <si>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</si>
  <si>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</si>
  <si>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</si>
  <si>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</si>
  <si>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</si>
  <si>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</si>
  <si>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</si>
  <si>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</si>
  <si>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</si>
  <si>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</si>
  <si>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</si>
  <si>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at site TS</t>
  </si>
  <si>
    <t>PCM-20251104-00001376</t>
  </si>
  <si>
    <t>EM Team on the way ETA: 60 Mins</t>
  </si>
  <si>
    <t>PCM-20251104-00001444</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</si>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</sst>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302.67339236111002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5.6366666671237908E-2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45965.621818055559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45965.621818055559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45965.621818055559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45965.621818055559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45965.621818055559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45965.621818055559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45965.621818055559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45965.621818055559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45965.621818055559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45965.621818055559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45965.621818055559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45965.621818055559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45965.621818055559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45965.621818055559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45965.621818055559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45965.621818055559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45965.621818055559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45965.621818055559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45965.621818055559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45965.621818055559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45965.621818055559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45965.621818055559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45965.621818055559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45965.621818055559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45965.621818055559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45965.621818055559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45965.621818055559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45965.621818055559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45965.621818055559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45965.621818055559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45965.621818055559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45965.621818055559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45965.621818055559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45965.621818055559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45965.621818055559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45965.621818055559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45965.621818055559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45965.621818055559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45965.621818055559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45965.621818055559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45965.621818055559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45965.621818055559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45965.621818055559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45965.621818055559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45965.621818055559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45965.621818055559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45965.621818055559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45965.621818055559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45965.621818055559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45965.621818055559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45965.621818055559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45965.621818055559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45965.621818055559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45965.621818055559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45965.621818055559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45965.621818055559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45965.621818055559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45965.621818055559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45965.621818055559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45965.621818055559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45965.621818055559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45965.621818055559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45965.621818055559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45965.621818055559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45965.621818055559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45965.621818055559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45965.621818055559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45965.621818055559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45965.621818055559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45965.621818055559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45965.621818055559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45965.621818055559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45965.621818055559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45965.621818055559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45965.621818055559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45965.621818055559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45965.621818055559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45965.621818055559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45965.621818055559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45965.621818055559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45965.621818055559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45965.621818055559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45965.621818055559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45965.621818055559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45965.621818055559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45965.621818055559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45965.621818055559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45965.621818055559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45965.621818055559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45965.621818055559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45965.621818055559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45965.621818055559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45965.621818055559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45965.621818055559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45965.621818055559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45965.621818055559</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45965.621818055559</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140.62198032407468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6.8797347222280223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6" customFormat="1" ht="31.5" customHeight="1">
      <c r="A5" s="178" t="s">
        <v>39109</v>
      </c>
      <c r="B5" s="62" t="str">
        <f>IFERROR(VLOOKUP(D5,DB!A:K,11,0),"")</f>
        <v>R2</v>
      </c>
      <c r="C5" s="62">
        <v>2</v>
      </c>
      <c r="D5" s="62" t="s">
        <v>8987</v>
      </c>
      <c r="E5" s="86" t="s">
        <v>39021</v>
      </c>
      <c r="F5" s="75">
        <v>45965.587280092594</v>
      </c>
      <c r="G5" s="76">
        <f ca="1">IFERROR(NOW()-F5,"-")</f>
        <v>3.4537962965259794E-2</v>
      </c>
      <c r="H5" s="75">
        <v>45965.574270833335</v>
      </c>
      <c r="I5" s="62" t="str">
        <f>IFERROR(VLOOKUP(D5,DB!A:F,6,0),"")</f>
        <v>SCECO</v>
      </c>
      <c r="J5" s="62" t="str">
        <f>IFERROR(VLOOKUP(D5,DB!A:G,7,0),"")</f>
        <v>Dead</v>
      </c>
      <c r="K5" s="87" t="s">
        <v>39110</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7"/>
    </row>
    <row r="6" spans="1:88" ht="31.5" customHeight="1">
      <c r="A6" s="112"/>
      <c r="B6" s="18" t="str">
        <f>IFERROR(VLOOKUP(D6,DB!A:K,11,0),"")</f>
        <v/>
      </c>
      <c r="C6" s="18"/>
      <c r="D6" s="18"/>
      <c r="E6" s="113"/>
      <c r="F6" s="114"/>
      <c r="G6" s="115">
        <f ca="1">IFERROR(NOW()-F6,"-")</f>
        <v>45965.621818055559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45965.621818055559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45965.621818055559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45965.621818055559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45965.621818055559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45965.621818055559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45965.621818055559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45965.621818055559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45965.621818055559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45965.621818055559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45965.621818055559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45965.621818055559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45965.621818055559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45965.621818055559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45965.621818055559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45965.621818055559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45965.621818055559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45965.621818055559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45965.621818055559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45965.621818055559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45965.621818055559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45965.621818055559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45965.621818055559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45965.621818055559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45965.621818055559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45965.621818055559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45965.621818055559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45965.621818055559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45965.621818055559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45965.621818055559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45965.621818055559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45965.621818055559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45965.621818055559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45965.621818055559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45965.621818055559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45965.621818055559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45965.621818055559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45965.621818055559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45965.621818055559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45965.621818055559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45965.621818055559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45965.621818055559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45965.621818055559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45965.621818055559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45965.621818055559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45965.621818055559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45965.621818055559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45965.621818055559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45965.621818055559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45965.621818055559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45965.621818055559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45965.621818055559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45965.621818055559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45965.621818055559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45965.621818055559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45965.621818055559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45965.621818055559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45965.621818055559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45965.621818055559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45965.621818055559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45965.621818055559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45965.621818055559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45965.621818055559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45965.621818055559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45965.621818055559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45965.621818055559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45965.621818055559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45965.621818055559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45965.621818055559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45965.621818055559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45965.621818055559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45965.621818055559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45965.621818055559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45965.621818055559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45965.621818055559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45965.621818055559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45965.621818055559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45965.621818055559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45965.621818055559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45965.621818055559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45965.621818055559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45965.621818055559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45965.621818055559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45965.621818055559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45965.621818055559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45965.621818055559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45965.621818055559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45965.621818055559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45965.621818055559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45965.621818055559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45965.621818055559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45965.621818055559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45965.621818055559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45965.621818055559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45965.621818055559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45965.621818055559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45965.621818055559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45965.621818055559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45965.621818055559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45965.621818055559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45965.621818055559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45965.621818055559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45965.621818055559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45965.621818055559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45965.621818055559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45965.621818055559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45965.621818055559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45965.621818055559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45965.621818055559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45965.621818055559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45965.621818055559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45965.621818055559</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45965.621818287036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45965.621818287036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45965.621818287036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45965.621818287036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45965.621818287036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45965.621818287036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45965.621818287036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45965.621818287036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45965.621818287036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45965.621818287036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45965.621818287036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45965.621818287036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45965.621818287036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45965.621818287036</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45965.621818287036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45965.621818287036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45965.621818287036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45965.621818287036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45965.621818287036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45965.621818287036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45965.621818287036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45965.621818287036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45965.621818287036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45965.621818287036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45965.621818287036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45965.621818287036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45965.621818287036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45965.621818287036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45965.621818287036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45965.621818287036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45965.621818287036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45965.621818287036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45965.621818287036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45965.621818287036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45965.621818287036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45965.621818287036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45965.621818287036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45965.621818287036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45965.621818287036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45965.621818287036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45965.621818287036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45965.621818287036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45965.621818287036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45965.621818287036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45965.621818287036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45965.621818287036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45965.621818287036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45965.621818287036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45965.621818287036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45965.621818287036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45965.621818287036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45965.621818287036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45965.621818287036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45965.621818287036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45965.621818287036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45965.621818287036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45965.621818287036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45965.621818287036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45965.621818287036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45965.621818287036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45965.621818287036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45965.621818287036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45965.621818287036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45965.621818287036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45965.621818287036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45965.621818287036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45965.621818287036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45965.621818287036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45965.621818287036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45965.621818287036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45965.621818287036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45965.621818287036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45965.621818287036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45965.621818287036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45965.621818287036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45965.621818287036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45965.621818287036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45965.621818287036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45965.621818287036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45965.621818287036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45965.621818287036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45965.621818287036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45965.621818287036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45965.621818287036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45965.621818287036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45965.621818287036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45965.621818287036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45965.621818287036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45965.621818287036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45965.621818287036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45965.621818287036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45965.621818287036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45965.621818287036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45965.621818287036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45965.621818287036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45965.621818287036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45965.621818287036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45965.621818287036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45965.621818287036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45965.621818287036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45965.621818287036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45965.621818287036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45965.621818287036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45965.621818287036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45965.621818287036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45965.621818287036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45965.621818287036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45965.621818287036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45965.621818287036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45965.621818287036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45965.621818287036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45965.621818287036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45965.621818287036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45965.621818287036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45965.621818287036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45965.621818287036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45965.621818287036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45965.621818287036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45965.621818287036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45965.621818287036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45965.621818287036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45965.621818287036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45965.621818287036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45965.621818287036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45965.621818287036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45965.621818287036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45965.621818287036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45965.621818287036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45965.621818287036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45965.621818287036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45965.621818287036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45965.621818287036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45965.621818287036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45965.621818287036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45965.621818287036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45965.621818287036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45965.621818287036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45965.621818287036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45965.621818287036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45965.621818287036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45965.621818287036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45965.621818287036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45965.621818287036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45965.621818287036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45965.621818287036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45965.621818287036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45965.621818287036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45965.621818287036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45965.621818287036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45965.621818287036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45965.621818287036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45965.621818287036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45965.621818287036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45965.621818287036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45965.621818287036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45965.621818287036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45965.621818287036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45965.621818287036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45965.621818287036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45965.621818287036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45965.621818287036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45965.621818287036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45965.621818287036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45965.621818287036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45965.621818287036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45965.621818287036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45965.621818287036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45965.621818287036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45965.621818287036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45965.621818287036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45965.621818287036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45965.621818287036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45965.621818287036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45965.621818287036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45965.621818287036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45965.621818287036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45965.621818287036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45965.621818287036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45965.621818287036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45965.621818287036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45965.621818287036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45965.621818287036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45965.621818287036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45965.621818287036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45965.621818287036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45965.621818287036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45965.621818287036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45965.621818287036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45965.621818287036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45965.621818287036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45965.621818287036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45965.621818287036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45965.621818287036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45965.621818287036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45965.621818287036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45965.621818287036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45965.621818287036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45965.621818287036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45965.621818287036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45965.621818287036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45965.621818287036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45965.621818287036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45965.621818287036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45965.621818287036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45965.621818287036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45965.621818287036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45965.621818287036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45965.621818287036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45965.621818287036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45965.621818287036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45965.621818287036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45965.621818287036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45965.621818287036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45965.621818287036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45965.621818287036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45965.621818287036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45965.621818287036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45965.621818287036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45965.621818287036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45965.621818287036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45965.621818287036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45965.621818287036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45965.621818287036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45965.621818287036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45965.621818287036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45965.621818287036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45965.621818287036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45965.621818287036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45965.621818287036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45965.621818287036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45965.621818287036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45965.621818287036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45965.621818287036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45965.621818287036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45965.621818287036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45965.621818287036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45965.621818287036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45965.621818287036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45965.621818287036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45965.621818287036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45965.621818287036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45965.621818287036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45965.621818287036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45965.621818287036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45965.621818287036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45965.621818287036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45965.621818287036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45965.621818287036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45965.621818287036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45965.621818287036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45965.621818287036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45965.621818287036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45965.621818287036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45965.621818287036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45965.621818287036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45965.621818287036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45965.621818287036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45965.621818287036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45965.621818287036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45965.621818287036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45965.621818287036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45965.621818287036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45965.621818287036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45965.621818287036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45965.621818287036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45965.621818287036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45965.621818287036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45965.621818287036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45965.621818287036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45965.621818287036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45965.621818287036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45965.621818287036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45965.621818287036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45965.621818287036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45965.621818287036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45965.621818287036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45965.621818287036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45965.621818287036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45965.621818287036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45965.621818287036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45965.621818287036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45965.621818287036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45965.621818287036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45965.621818287036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45965.621818287036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45965.621818287036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45965.621818287036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45965.621818287036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45965.621818287036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45965.621818287036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45965.621818287036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45965.621818287036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45965.621818287036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45965.621818287036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45965.621818287036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45965.621818287036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45965.621818287036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45965.621818287036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45965.621818287036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45965.621818287036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45965.621818287036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45965.621818287036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45965.621818287036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45965.621818287036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45965.621818287036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45965.621818287036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45965.621818287036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45965.621818287036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45965.621818287036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45965.621818287036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45965.621818287036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45965.621818287036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45965.621818287036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45965.621818287036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45965.621818287036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45965.621818287036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45965.621818287036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45965.621818287036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45965.621818287036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45965.621818287036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45965.621818287036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45965.621818287036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45965.621818287036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45965.621818287036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45965.621818287036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45965.621818287036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45965.621818287036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45965.621818287036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45965.621818287036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45965.621818287036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45965.621818287036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45965.621818287036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45965.621818287036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45965.621818287036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45965.621818287036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45965.621818287036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45965.621818287036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45965.621818287036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45965.621818287036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45965.621818287036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45965.621818287036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45965.621818287036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45965.621818287036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45965.621818287036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45965.621818287036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45965.621818287036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45965.621818287036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45965.621818287036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45965.621818287036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45965.621818287036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45965.621818287036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45965.621818287036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45965.621818287036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45965.621818287036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45965.621818287036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45965.621818287036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45965.621818287036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45965.621818287036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45965.621818287036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45965.621818287036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45965.621818287036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45965.621818287036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45965.621818287036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45965.621818287036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45965.621818287036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45965.621818287036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45965.621818287036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45965.621818287036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45965.621818287036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45965.621818287036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45965.621818287036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45965.621818287036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45965.621818287036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45965.621818287036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45965.621818287036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45965.621818287036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45965.621818287036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45965.621818287036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45965.621818287036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45965.621818287036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45965.621818287036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45965.621818287036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45965.621818287036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45965.621818287036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45965.621818287036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45965.621818287036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45965.621818287036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45965.621818287036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45965.621818287036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45965.621818287036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45965.621818287036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45965.621818287036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45965.621818287036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45965.621818287036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45965.621818287036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45965.621818287036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45965.621818287036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45965.621818287036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45965.621818287036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45965.621818287036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45965.621818287036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45965.621818287036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45965.621818287036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45965.621818287036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45965.621818287036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45965.621818287036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45965.621818287036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45965.621818287036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45965.621818287036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45965.621818287036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45965.621818287036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45965.621818287036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45965.621818287036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45965.621818287036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45965.621818287036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45965.621818287036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45965.621818287036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45965.621818287036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45965.621818287036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45965.621818287036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45965.621818287036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45965.621818287036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45965.621818287036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45965.621818287036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45965.621818287036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45965.621818287036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45965.621818287036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45965.621818287036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45965.621818287036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45965.621818287036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45965.621818287036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45965.621818287036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45965.621818287036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45965.621818287036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45965.621818287036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45965.621818287036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45965.621818287036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45965.621818287036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45965.621818287036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45965.621818287036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45965.621818287036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45965.621818287036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45965.621818287036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45965.621818287036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45965.621818287036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45965.621818287036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45965.621818287036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45965.621818287036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45965.621818287036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45965.621818287036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45965.621818287036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45965.621818287036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45965.621818287036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45965.621818287036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45965.621818287036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45965.621818287036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45965.621818287036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45965.621818287036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45965.621818287036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45965.621818287036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45965.621818287036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45965.621818287036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45965.621818287036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45965.621818287036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45965.621818287036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45965.621818287036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45965.621818287036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45965.621818287036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45965.621818287036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45965.621818287036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45965.621818287036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45965.621818287036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45965.621818287036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45965.621818287036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45965.621818287036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45965.621818287036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45965.621818287036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45965.621818287036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45965.621818287036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45965.621818287036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45965.621818287036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45965.621818287036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45965.621818287036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45965.621818287036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45965.621818287036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45965.621818287036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45965.621818287036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45965.621818287036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45965.621818287036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45965.621818287036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45965.621818287036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45965.621818287036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45965.621818287036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45965.621818287036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45965.621818287036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45965.621818287036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45965.621818287036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45965.621818287036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45965.621818287036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45965.621818287036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45965.621818287036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45965.621818287036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45965.621818287036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45965.621818287036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45965.621818287036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45965.621818287036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45965.621818287036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45965.621818287036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45965.621818287036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45965.621818287036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45965.621818287036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45965.621818287036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45965.621818287036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45965.621818287036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45965.621818287036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45965.621818287036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45965.621818287036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45965.621818287036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45965.621818287036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45965.621818287036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45965.621818287036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45965.621818287036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45965.621818287036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45965.621818287036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45965.621818287036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45965.621818287036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45965.621818287036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45965.621818287036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45965.621818287036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45965.621818287036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45965.621818287036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45965.621818287036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45965.621818287036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45965.621818287036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45965.621818287036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45965.621818287036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45965.621818287036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45965.621818287036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45965.621818287036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45965.621818287036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45965.621818287036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45965.621818287036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45965.621818287036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45965.621818287036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45965.621818287036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45965.621818287036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45965.621818287036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45965.621818287036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45965.621818287036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45965.621818287036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45965.621818287036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45965.621818287036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45965.621818287036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45965.621818287036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45965.621818287036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45965.621818287036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45965.621818287036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45965.621818287036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45965.621818287036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45965.621818287036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45965.621818287036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45965.621818287036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45965.621818287036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45965.621818287036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45965.621818287036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45965.621818287036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45965.621818287036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45965.621818287036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45965.621818287036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45965.621818287036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45965.621818287036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45965.621818287036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45965.621818287036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45965.621818287036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45965.621818287036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45965.621818287036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45965.621818287036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45965.621818287036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45965.621818287036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45965.621818287036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45965.621818287036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45965.621818287036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45965.621818287036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45965.621818287036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45965.621818287036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45965.621818287036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45965.621818287036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45965.621818287036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45965.621818287036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45965.621818287036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45965.621818287036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45965.621818287036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45965.621818287036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45965.621818287036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45965.621818287036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45965.621818287036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45965.621818287036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45965.621818287036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45965.621818287036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45965.621818287036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45965.621818287036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45965.621818287036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45965.621818287036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45965.621818287036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45965.621818287036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45965.621818287036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45965.621818287036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45965.621818287036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45965.621818287036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45965.621818287036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45965.621818287036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45965.621818287036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45965.621818287036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45965.621818287036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45965.621818287036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45965.621818287036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45965.621818287036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45965.621818287036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45965.621818287036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45965.621818287036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45965.621818287036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45965.621818287036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45965.621818287036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45965.621818287036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45965.621818287036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45965.621818287036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45965.621818287036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45965.621818287036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45965.621818287036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45965.621818287036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45965.621818287036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45965.621818287036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45965.621818287036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45965.621818287036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45965.621818287036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45965.621818287036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45965.621818287036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45965.621818287036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45965.621818287036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45965.621818287036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45965.621818287036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45965.621818287036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45965.621818287036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45965.621818287036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45965.621818287036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45965.621818287036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45965.621818287036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45965.621818287036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45965.621818287036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45965.621818287036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45965.621818287036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45965.621818287036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45965.621818287036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45965.621818287036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45965.621818287036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45965.621818287036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45965.621818287036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45965.621818287036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45965.621818287036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45965.621818287036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45965.621818287036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45965.621818287036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45965.621818287036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45965.621818287036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45965.621818287036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45965.621818287036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45965.621818287036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45965.621818287036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45965.621818287036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45965.621818287036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45965.621818287036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45965.621818287036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45965.621818287036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45965.621818287036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45965.621818287036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45965.621818287036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45965.621818287036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45965.621818287036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45965.621818287036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45965.621818287036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45965.621818287036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45965.621818287036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45965.621818287036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45965.621818287036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45965.621818287036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45965.621818287036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45965.621818287036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45965.621818287036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45965.621818287036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45965.621818287036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45965.621818287036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45965.621818287036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45965.621818287036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45965.621818287036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45965.621818287036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45965.621818287036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45965.621818287036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45965.621818287036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45965.621818287036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45965.621818287036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45965.621818287036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45965.621818287036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45965.621818287036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45965.621818287036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45965.621818287036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45965.621818287036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45965.621818287036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45965.621818287036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45965.621818287036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45965.621818287036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45965.621818287036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45965.621818287036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45965.621818287036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45965.621818287036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45965.621818287036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45965.621818287036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45965.621818287036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45965.621818287036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45965.621818287036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45965.621818287036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45965.621818287036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45965.621818287036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45965.621818287036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45965.621818287036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45965.621818287036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45965.621818287036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45965.621818287036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45965.621818287036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45965.621818287036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45965.621818287036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45965.621818287036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45965.621818287036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45965.621818287036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45965.621818287036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45965.621818287036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45965.621818287036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45965.621818287036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45965.621818287036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45965.621818287036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45965.621818287036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45965.621818287036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45965.621818287036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45965.621818287036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45965.621818287036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45965.621818287036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45965.621818287036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45965.621818287036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45965.621818287036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45965.621818287036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45965.621818287036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45965.621818287036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45965.621818287036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45965.621818287036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45965.621818287036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45965.621818287036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45965.621818287036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45965.621818287036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45965.621818287036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45965.621818287036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45965.621818287036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45965.621818287036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45965.621818287036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45965.621818287036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45965.621818287036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45965.621818287036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45965.621818287036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45965.621818287036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45965.621818287036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45965.621818287036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45965.621818287036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45965.621818287036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45965.621818287036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45965.621818287036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45965.621818287036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45965.621818287036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45965.621818287036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45965.621818287036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45965.621818287036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45965.621818287036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45965.621818287036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45965.621818287036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45965.621818287036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45965.621818287036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45965.621818287036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45965.621818287036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45965.621818287036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45965.621818287036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45965.621818287036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45965.621818287036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45965.621818287036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45965.621818287036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45965.621818287036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45965.621818287036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45965.621818287036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45965.621818287036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45965.621818287036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45965.621818287036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45965.621818287036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45965.621818287036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45965.621818287036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45965.621818287036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45965.621818287036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45965.621818287036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45965.621818287036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45965.621818287036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45965.621818287036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45965.621818287036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45965.621818287036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45965.621818287036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45965.621818287036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45965.621818287036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45965.621818287036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45965.621818287036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45965.621818287036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45965.621818287036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45965.621818287036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45965.621818287036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45965.621818287036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45965.621818287036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45965.621818287036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45965.621818287036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45965.621818287036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45965.621818287036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45965.621818287036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45965.621818287036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45965.621818287036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45965.621818287036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45965.621818287036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45965.621818287036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45965.621818287036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45965.621818287036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45965.621818287036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45965.621818287036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45965.621818287036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45965.621818287036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45965.621818287036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45965.621818287036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45965.621818287036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45965.621818287036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45965.621818287036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45965.621818287036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45965.621818287036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45965.621818287036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45965.621818287036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45965.621818287036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45965.621818287036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45965.621818287036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45965.621818287036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45965.621818287036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45965.621818287036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45965.621818287036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45965.621818287036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45965.621818287036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45965.621818287036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45965.621818287036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45965.621818287036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45965.621818287036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45965.621818287036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45965.621818287036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45965.621818287036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45965.621818287036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45965.621818287036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45965.621818287036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45965.621818287036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45965.621818287036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45965.621818287036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45965.621818287036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45965.621818287036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45965.621818287036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45965.621818287036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45965.621818287036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45965.621818287036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45965.621818287036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45965.621818287036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45965.621818287036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45965.621818287036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45965.621818287036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45965.621818287036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45965.621818287036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45965.621818287036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45965.621818287036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45965.621818287036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45965.621818287036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45965.621818287036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45965.621818287036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45965.621818287036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45965.621818287036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45965.621818287036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45965.621818287036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45965.621818287036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45965.621818287036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45965.621818287036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45965.621818287036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45965.621818287036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45965.621818287036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45965.621818287036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45965.621818287036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45965.621818287036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45965.621818287036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45965.621818287036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45965.621818287036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45965.621818287036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45965.621818287036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45965.621818287036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45965.621818287036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45965.621818287036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45965.621818287036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45965.621818287036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45965.621818287036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45965.621818287036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45965.621818287036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45965.621818287036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45965.621818287036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45965.621818287036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45965.621818287036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45965.621818287036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45965.621818287036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45965.621818287036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45965.621818287036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45965.621818287036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45965.621818287036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45965.621818287036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45965.621818287036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45965.621818287036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45965.621818287036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45965.621818287036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45965.621818287036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45965.621818287036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45965.621818287036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45965.621818287036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45965.621818287036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45965.621818287036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45965.621818287036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45965.621818287036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45965.621818287036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45965.621818287036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45965.621818287036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45965.621818287036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45965.621818287036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45965.621818287036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45965.621818287036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45965.621818287036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45965.621818287036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45965.621818287036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45965.621818287036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45965.621818287036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45965.621818287036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45965.621818287036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45965.621818287036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45965.621818287036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45965.621818287036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45965.621818287036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45965.621818287036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45965.621818287036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45965.621818287036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45965.621818287036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45965.621818287036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45965.621818287036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45965.621818287036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45965.621818287036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45965.621818287036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45965.621818287036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45965.621818287036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45965.621818287036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45965.621818287036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45965.621818287036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45965.621818287036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45965.621818287036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45965.621818287036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45965.621818287036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45965.621818287036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45965.621818287036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45965.621818287036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45965.621818287036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45965.621818287036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45965.621818287036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45965.621818287036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45965.621818287036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45965.621818287036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45965.621818287036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45965.621818287036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45965.621818287036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45965.621818287036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45965.621818287036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45965.621818287036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45965.621818287036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45965.621818287036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45965.621818287036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45965.621818287036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45965.621818287036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45965.621818287036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45965.621818287036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45965.621818287036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45965.621818287036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45965.621818287036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45965.621818287036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45965.621818287036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45965.621818287036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45965.621818287036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45965.621818287036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45965.621818287036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45965.621818287036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45965.621818287036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45965.621818287036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45965.621818287036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45965.621818287036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45965.621818287036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45965.621818287036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45965.621818287036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45965.621818287036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45965.621818287036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45965.621818287036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45965.621818287036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45965.621818287036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45965.621818287036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45965.621818287036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45965.621818287036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45965.621818287036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45965.621818287036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45965.621818287036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45965.621818287036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45965.621818287036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45965.621818287036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45965.621818287036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45965.621818287036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45965.621818287036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45965.621818287036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45965.621818287036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45965.621818287036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45965.621818287036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45965.621818287036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45965.621818287036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45965.621818287036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45965.621818287036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45965.621818287036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45965.621818287036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45965.621818287036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45965.621818287036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45965.621818287036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45965.621818287036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45965.621818287036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45965.621818287036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45965.621818287036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45965.621818287036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45965.621818287036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45965.621818287036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45965.621818287036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45965.621818287036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45965.621818287036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45965.621818287036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45965.621818287036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45965.621818287036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45965.621818287036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45965.621818287036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45965.621818287036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45965.621818287036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45965.621818287036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45965.621818287036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45965.621818287036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45965.621818287036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45965.621818287036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45965.621818287036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45965.621818287036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45965.621818287036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45965.621818287036</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262.14110069443996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93" t="s">
        <v>36669</v>
      </c>
      <c r="E3" s="97" t="s">
        <v>39024</v>
      </c>
      <c r="F3" s="98">
        <v>45965.579502314817</v>
      </c>
      <c r="G3" s="123">
        <f ca="1">IFERROR(NOW()-F3,"")</f>
        <v>4.2315972219512332E-2</v>
      </c>
      <c r="H3" s="122">
        <v>45965.570787037039</v>
      </c>
      <c r="I3" s="118" t="str">
        <f>IFERROR(VLOOKUP(D3,DB!A:F,6,0),"")</f>
        <v>SCECO</v>
      </c>
      <c r="J3" s="118" t="str">
        <f>IFERROR(VLOOKUP(D3,DB!A:G,7,0),"")</f>
        <v>Good</v>
      </c>
      <c r="K3" s="124" t="s">
        <v>39115</v>
      </c>
      <c r="L3" s="120" t="str">
        <f>IFERROR(VLOOKUP(D3,DB!A:I,9,0),"")</f>
        <v>Latis</v>
      </c>
    </row>
    <row r="4" spans="1:16" ht="15" customHeight="1">
      <c r="A4" s="118"/>
      <c r="B4" s="118" t="str">
        <f>IFERROR(VLOOKUP(D4,DB!A:K,11,0),"")</f>
        <v/>
      </c>
      <c r="C4" s="119"/>
      <c r="D4" s="120"/>
      <c r="E4" s="97"/>
      <c r="F4" s="122"/>
      <c r="G4" s="123">
        <f ca="1">IFERROR(NOW()-F4,"")</f>
        <v>45965.621818287036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45965.621818287036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45965.621818287036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45965.621818287036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45965.621818287036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45965.621818287036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45965.621818287036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45965.621818287036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45965.621818287036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45965.621818287036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45965.621818287036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45965.621818287036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45965.621818287036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45965.621818287036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45965.621818287036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45965.621818287036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45965.621818287036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45965.621818287036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45965.621818287036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45965.621818287036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45965.621818287036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45965.621818287036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45965.621818287036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45965.621818287036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45965.621818287036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45965.621818287036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45965.621818287036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45965.621818287036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45965.621818287036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45965.621818287036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45965.621818287036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45965.621818287036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45965.621818287036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45965.621818287036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45965.621818287036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45965.621818287036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45965.621818287036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45965.621818287036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45965.621818287036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45965.621818287036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45965.621818287036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45965.621818287036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45965.621818287036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45965.621818287036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45965.621818287036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45965.621818287036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45965.621818287036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45965.621818287036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45965.621818287036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45965.621818287036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45965.621818287036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45965.621818287036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45965.621818287036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45965.621818287036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45965.621818287036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45965.621818287036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45965.621818287036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45965.621818287036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45965.621818287036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45965.621818287036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45965.621818287036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45965.621818287036</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45965.621818287036</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tabSelected="1" workbookViewId="0">
      <selection activeCell="K12" sqref="K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73.789757870370522</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39.432940972219512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16.960707175923744</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35708</v>
      </c>
      <c r="E5" s="151" t="s">
        <v>39021</v>
      </c>
      <c r="F5" s="152">
        <v>45965.552361111113</v>
      </c>
      <c r="G5" s="153">
        <f ca="1">IFERROR(NOW()-F5,"")</f>
        <v>6.9456944445846602E-2</v>
      </c>
      <c r="H5" s="152">
        <v>45965.546805555554</v>
      </c>
      <c r="I5" s="151" t="str">
        <f>IFERROR(VLOOKUP(D5,DB!A:F,6,0),"")</f>
        <v>Generator-SG</v>
      </c>
      <c r="J5" s="151" t="str">
        <f>IFERROR(VLOOKUP(D5,DB!A:G,7,0),"")</f>
        <v>Vandalized</v>
      </c>
      <c r="K5" s="151" t="s">
        <v>39123</v>
      </c>
      <c r="L5" s="151" t="str">
        <f>IFERROR(VLOOKUP(D5,DB!A:I,9,0),"")</f>
        <v>Latis</v>
      </c>
    </row>
    <row r="6" spans="1:13" ht="15">
      <c r="A6" s="151" t="s">
        <v>39124</v>
      </c>
      <c r="B6" s="151" t="str">
        <f>IFERROR(VLOOKUP(D6,DB!A:K,11,0),"")</f>
        <v>R5</v>
      </c>
      <c r="C6" s="151">
        <v>1</v>
      </c>
      <c r="D6" s="151" t="s">
        <v>38929</v>
      </c>
      <c r="E6" s="151" t="s">
        <v>39021</v>
      </c>
      <c r="F6" s="152">
        <v>45965.573981481481</v>
      </c>
      <c r="G6" s="153">
        <f ca="1">IFERROR(NOW()-F6,"")</f>
        <v>4.7836574078246485E-2</v>
      </c>
      <c r="H6" s="152">
        <v>45965.568425925929</v>
      </c>
      <c r="I6" s="151" t="str">
        <f>IFERROR(VLOOKUP(D6,DB!A:F,6,0),"")</f>
        <v>Generator-SG</v>
      </c>
      <c r="J6" s="151" t="str">
        <f>IFERROR(VLOOKUP(D6,DB!A:G,7,0),"")</f>
        <v>In progress</v>
      </c>
      <c r="K6" s="151" t="s">
        <v>39125</v>
      </c>
      <c r="L6" s="151" t="str">
        <f>IFERROR(VLOOKUP(D6,DB!A:I,9,0),"")</f>
        <v>Latis</v>
      </c>
    </row>
    <row r="7" spans="1:13" ht="15">
      <c r="A7" s="151" t="s">
        <v>39126</v>
      </c>
      <c r="B7" s="151" t="str">
        <f>IFERROR(VLOOKUP(D7,DB!A:K,11,0),"")</f>
        <v>R5</v>
      </c>
      <c r="C7" s="151">
        <v>3</v>
      </c>
      <c r="D7" s="151" t="s">
        <v>38228</v>
      </c>
      <c r="E7" s="151" t="s">
        <v>39021</v>
      </c>
      <c r="F7" s="152">
        <v>45965.59716435185</v>
      </c>
      <c r="G7" s="153">
        <f ca="1">IFERROR(NOW()-F7,"")</f>
        <v>2.4653703709191177E-2</v>
      </c>
      <c r="H7" s="152">
        <v>45965.590219907404</v>
      </c>
      <c r="I7" s="151" t="str">
        <f>IFERROR(VLOOKUP(D7,DB!A:F,6,0),"")</f>
        <v>SCECO</v>
      </c>
      <c r="J7" s="151" t="str">
        <f>IFERROR(VLOOKUP(D7,DB!A:G,7,0),"")</f>
        <v>Haj Removal</v>
      </c>
      <c r="K7" s="151" t="s">
        <v>39125</v>
      </c>
      <c r="L7" s="151" t="str">
        <f>IFERROR(VLOOKUP(D7,DB!A:I,9,0),"")</f>
        <v>Latis</v>
      </c>
    </row>
    <row r="8" spans="1:13" ht="15">
      <c r="A8" s="151"/>
      <c r="B8" s="151" t="str">
        <f>IFERROR(VLOOKUP(D8,DB!A:K,11,0),"")</f>
        <v/>
      </c>
      <c r="C8" s="151"/>
      <c r="D8" s="151"/>
      <c r="E8" s="151"/>
      <c r="F8" s="152"/>
      <c r="G8" s="153">
        <f ca="1">IFERROR(NOW()-F8,"")</f>
        <v>45965.621818055559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45965.621818055559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45965.621818055559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45965.621818055559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45965.621818055559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45965.621818055559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45965.621818055559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45965.621818055559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45965.621818055559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45965.621818055559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45965.621818055559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45965.621818055559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45965.621818055559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45965.621818055559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45965.621818055559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45965.621818055559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45965.621818055559</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45965.621818055559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45965.621818055559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45965.621818055559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45965.621818055559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45965.621818055559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45965.621818055559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45965.621818055559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45965.621818055559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45965.621818055559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45965.621818055559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45965.621818055559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45965.621818055559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45965.621818055559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45965.621818055559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45965.621818055559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45965.621818055559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45965.621818055559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45965.621818055559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45965.621818055559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45965.621818055559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45965.621818055559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45965.621818055559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45965.621818055559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45965.621818055559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45965.621818055559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45965.621818055559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45965.621818055559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45965.621818055559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45965.621818055559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45965.621818055559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45965.621818055559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45965.621818055559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45965.621818055559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45965.621818055559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45965.621818055559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45965.621818055559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45965.621818055559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45965.621818055559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45965.621818055559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45965.621818055559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45965.621818055559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45965.621818055559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45965.621818055559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45965.621818055559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45965.621818055559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45965.621818055559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45965.621818055559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45965.621818055559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45965.621818055559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45965.621818055559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45965.621818055559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45965.621818055559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45965.621818055559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45965.621818055559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45965.621818055559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45965.621818055559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45965.621818055559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45965.621818055559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45965.621818055559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45965.621818055559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45965.621818055559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45965.621818055559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45965.621818055559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45965.621818055559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45965.621818055559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45965.621818055559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45965.621818055559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45965.621818055559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45965.621818055559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45965.621818055559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45965.621818055559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45965.621818055559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45965.621818055559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45965.621818055559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45965.621818055559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45965.621818055559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45965.621818055559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45965.621818055559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45965.621818055559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45965.621818055559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45965.621818055559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45965.621818055559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45965.621818055559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45965.621818055559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45965.621818055559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45965.621818055559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45965.621818055559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45965.621818055559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45965.621818055559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45965.621818055559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45965.621818055559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45965.621818055559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45965.621818055559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45965.621818055559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45965.621818055559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45965.621818055559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45965.621818055559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45965.621818055559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45965.621818055559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45965.621818055559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45965.621818287036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45965.621818287036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45965.621818287036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45965.621818287036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45965.621818287036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45965.621818287036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45965.621818287036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45965.621818287036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45965.621818287036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45965.621818287036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45965.621818287036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45965.621818287036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45965.621818287036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45965.621818287036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45965.621818287036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45965.621818287036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45965.621818287036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45965.621818287036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45965.621818287036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45965.621818287036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45965.621818287036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45965.621818287036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45965.621818287036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45965.621818287036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45965.621818287036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45965.621818287036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45965.621818287036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45965.621818287036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45965.621818287036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45965.621818287036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45965.621818287036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45965.621818287036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45965.621818287036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45965.621818287036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45965.621818287036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45965.621818287036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45965.621818287036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45965.621818287036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45965.621818287036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45965.621818287036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45965.621818287036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45965.621818287036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45965.621818287036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45965.621818287036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45965.621818287036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45965.621818287036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45965.621818287036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45965.621818287036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45965.621818287036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45965.621818287036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45965.621818287036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45965.621818287036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45965.621818287036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45965.621818287036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45965.621818287036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45965.621818287036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45965.621818287036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45965.621818287036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45965.621818287036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45965.621818287036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45965.621818287036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45965.621818287036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45965.621818287036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45965.621818287036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45965.621818287036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45965.621818287036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45965.621818287036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45965.621818287036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45965.621818287036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45965.621818287036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45965.621818287036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45965.621818287036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45965.621818287036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45965.621818287036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45965.621818287036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45965.621818287036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45965.621818287036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45965.621818287036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45965.621818287036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45965.621818287036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45965.621818287036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45965.621818287036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45965.621818287036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45965.621818287036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45965.621818287036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45965.621818287036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45965.621818287036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45965.621818287036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45965.621818287036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45965.621818287036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45965.621818287036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45965.621818287036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45965.621818287036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45965.621818287036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45965.621818287036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45965.621818287036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45965.621818287036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45965.621818287036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45965.621818287036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45965.621818287036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45965.621818287036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45965.621818287036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45965.621818287036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45965.621818287036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45965.621818287036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45965.621818287036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45965.621818287036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45965.621818287036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45965.621818287036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45965.621818287036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45965.621818287036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45965.621818287036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45965.621818287036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45965.621818287036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45965.621818287036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45965.621818287036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45965.621818287036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45965.621818287036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45965.621818287036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45965.621818287036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45965.621818287036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45965.621818287036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45965.621818287036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45965.621818287036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45965.621818287036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45965.621818287036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45965.621818287036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45965.621818287036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45965.621818287036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45965.621818287036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45965.621818287036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45965.621818287036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45965.621818287036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45965.621818287036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45965.621818287036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45965.621818287036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45965.621818287036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45965.621818287036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45965.621818287036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45965.621818287036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45965.621818287036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45965.621818287036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45965.621818287036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45965.621818287036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45965.621818287036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45965.621818287036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45965.621818287036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45965.621818287036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45965.621818287036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45965.621818287036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45965.621818287036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45965.621818287036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45965.621818287036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45965.621818287036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45965.621818287036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45965.621818287036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45965.621818287036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45965.621818287036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45965.621818287036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45965.621818287036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45965.621818287036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45965.621818287036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45965.621818287036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45965.621818287036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45965.621818287036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45965.621818287036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45965.621818287036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45965.621818287036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45965.621818287036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45965.621818287036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45965.621818287036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45965.621818287036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45965.621818287036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45965.621818287036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45965.621818287036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45965.621818287036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45965.621818287036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45965.621818287036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45965.621818287036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45965.621818287036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45965.621818287036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45965.621818287036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45965.621818287036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45965.621818287036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45965.621818287036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45965.621818287036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45965.621818287036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45965.621818287036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45965.621818287036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45965.621818287036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45965.621818287036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45965.621818287036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45965.621818287036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45965.621818287036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45965.621818287036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45965.621818287036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45965.621818287036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45965.621818287036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45965.621818287036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45965.621818287036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45965.621818287036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45965.621818287036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45965.621818287036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45965.621818287036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45965.621818287036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45965.621818287036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45965.621818287036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45965.621818287036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45965.621818287036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45965.621818287036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45965.621818287036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45965.621818287036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45965.621818287036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45965.621818287036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45965.621818287036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45965.621818287036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45965.621818287036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45965.621818287036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45965.621818287036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45965.621818287036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45965.621818287036</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2"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39127</v>
      </c>
      <c r="B2" s="171" t="str">
        <f>IFERROR(VLOOKUP(D2,DB!A:K,11,0),"")</f>
        <v>R6</v>
      </c>
      <c r="C2" s="168">
        <v>1</v>
      </c>
      <c r="D2" s="171" t="s">
        <v>36448</v>
      </c>
      <c r="E2" s="102" t="s">
        <v>39021</v>
      </c>
      <c r="F2" s="175">
        <v>45965.542002314818</v>
      </c>
      <c r="G2" s="115">
        <f ca="1">IFERROR(NOW()-F2,"-")</f>
        <v>7.9815740740741603E-2</v>
      </c>
      <c r="H2" s="173">
        <v>45965.527743055558</v>
      </c>
      <c r="I2" s="171" t="str">
        <f>IFERROR(VLOOKUP(D2,DB!A:F,6,0),"")</f>
        <v>SCECO</v>
      </c>
      <c r="J2" s="102" t="str">
        <f>IFERROR(VLOOKUP(D2,DB!A:G,7,0),"")</f>
        <v>Dead</v>
      </c>
      <c r="K2" s="169" t="s">
        <v>39128</v>
      </c>
      <c r="L2" s="174" t="str">
        <f>IFERROR(VLOOKUP(D2,DB!A:I,9,0),"")</f>
        <v>Latis</v>
      </c>
    </row>
    <row r="3" spans="1:16383" ht="31.5" customHeight="1">
      <c r="A3" s="170" t="s">
        <v>39129</v>
      </c>
      <c r="B3" s="171" t="str">
        <f>IFERROR(VLOOKUP(D3,DB!A:K,11,0),"")</f>
        <v>R6</v>
      </c>
      <c r="C3" s="168">
        <v>1</v>
      </c>
      <c r="D3" s="171" t="s">
        <v>36386</v>
      </c>
      <c r="E3" s="102" t="s">
        <v>39021</v>
      </c>
      <c r="F3" s="173">
        <v>45965.53974537037</v>
      </c>
      <c r="G3" s="115">
        <f ca="1">IFERROR(NOW()-F3,"-")</f>
        <v>8.207268518890487E-2</v>
      </c>
      <c r="H3" s="173">
        <v>45965.536921296298</v>
      </c>
      <c r="I3" s="171" t="str">
        <f>IFERROR(VLOOKUP(D3,DB!A:F,6,0),"")</f>
        <v>SCECO</v>
      </c>
      <c r="J3" s="102" t="str">
        <f>IFERROR(VLOOKUP(D3,DB!A:G,7,0),"")</f>
        <v>Dead</v>
      </c>
      <c r="K3" s="169" t="s">
        <v>39130</v>
      </c>
      <c r="L3" s="174" t="str">
        <f>IFERROR(VLOOKUP(D3,DB!A:I,9,0),"")</f>
        <v>Latis</v>
      </c>
    </row>
    <row r="4" spans="1:16383" ht="31.5" customHeight="1">
      <c r="A4" s="170"/>
      <c r="B4" s="171" t="str">
        <f>IFERROR(VLOOKUP(D4,DB!A:K,11,0),"")</f>
        <v/>
      </c>
      <c r="C4" s="168"/>
      <c r="D4" s="171"/>
      <c r="E4" s="102"/>
      <c r="F4" s="173"/>
      <c r="G4" s="115">
        <f ca="1">IFERROR(NOW()-F4,"-")</f>
        <v>45965.621818055559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45965.621818055559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45965.621818055559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45965.621818055559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45965.621818055559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45965.621818055559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45965.621818055559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45965.621818055559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45965.621818055559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45965.621818055559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45965.621818055559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45965.621818055559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45965.621818055559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45965.621818055559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45965.621818055559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45965.621818055559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45965.621818055559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45965.621818055559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45965.621818055559</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45965.621818055559</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45965.621818055559</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45965.621818055559</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45965.621818055559</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45965.621818055559</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45965.621818055559</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45965.621818055559</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45965.621818055559</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45965.621818055559</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45965.621818055559</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45965.621818055559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45965.621818055559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45965.621818055559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45965.621818055559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45965.621818055559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45965.621818055559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45965.621818055559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45965.621818055559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45965.621818055559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45965.621818055559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45965.621818055559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45965.621818055559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45965.621818055559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45965.621818055559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45965.621818055559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45965.621818055559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45965.621818055559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45965.621818055559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45965.621818055559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45965.621818055559</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