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66" documentId="120_S{2AC9BD13-BADA-5192-A53E-5A8FF88502F6}" xr6:coauthVersionLast="47" xr6:coauthVersionMax="47" xr10:uidLastSave="{320396AD-CF5A-4634-9178-9C1EA7D9E5B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D5" i="3"/>
  <c r="L6" i="9"/>
  <c r="L7" i="9"/>
  <c r="J6" i="9"/>
  <c r="J7" i="9"/>
  <c r="J2" i="9"/>
  <c r="J3" i="9"/>
  <c r="J4" i="9"/>
  <c r="J5" i="9"/>
  <c r="L2" i="9"/>
  <c r="L3" i="9"/>
  <c r="L4" i="9"/>
  <c r="L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<sst xmlns="http://schemas.openxmlformats.org/spreadsheetml/2006/main" count="180283" uniqueCount="39124">
  <si>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</si>
  <si>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</si>
  <si>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</si>
  <si>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</si>
  <si>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</si>
  <si>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</si>
  <si>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</si>
  <si>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</si>
  <si>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</si>
  <si>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</si>
  <si>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</si>
  <si>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</si>
  <si>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</si>
  <si>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</si>
  <si>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</si>
  <si>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</si>
  <si>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</si>
  <si>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</si>
  <si>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</si>
  <si>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</si>
  <si>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</si>
  <si>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</si>
  <si>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</si>
  <si>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</si>
  <si>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</si>
  <si>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</si>
  <si>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</si>
  <si>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</si>
  <si>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</si>
  <si>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</si>
  <si>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</si>
  <si>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</si>
  <si>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</si>
  <si>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</si>
  <si>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</si>
  <si>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</si>
  <si>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</si>
  <si>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</si>
  <si>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</si>
  <si>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</si>
  <si>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</si>
  <si>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</si>
  <si>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</si>
  <si>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</si>
  <si>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</si>
  <si>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</si>
  <si>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</si>
  <si>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</si>
  <si>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</si>
  <si>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</si>
  <si>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</si>
  <si>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</si>
  <si>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</si>
  <si>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</si>
  <si>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</si>
  <si>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</si>
  <si>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</si>
  <si>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</si>
  <si>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</si>
  <si>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</si>
  <si>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</si>
  <si>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</si>
  <si>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</si>
  <si>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</si>
  <si>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</si>
  <si>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</si>
  <si>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</si>
  <si>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</si>
  <si>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</si>
  <si>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</si>
  <si>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</si>
  <si>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</si>
  <si>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</si>
  <si>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</si>
  <si>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</si>
  <si>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</si>
  <si>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</si>
  <si>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</si>
  <si>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</si>
  <si>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</si>
  <si>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</si>
  <si>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</si>
  <si>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</si>
  <si>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</si>
  <si>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</si>
  <si>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</si>
  <si>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</si>
  <si>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</si>
  <si>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</si>
  <si>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</si>
  <si>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</si>
  <si>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</si>
  <si>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</si>
  <si>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</si>
  <si>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</si>
  <si>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</si>
  <si>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</si>
  <si>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</si>
  <si>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</si>
  <si>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</si>
  <si>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</si>
  <si>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</si>
  <si>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</si>
  <si>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</si>
  <si>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</si>
  <si>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</si>
  <si>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</si>
  <si>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</si>
  <si>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</si>
  <si>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</si>
  <si>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</si>
  <si>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</si>
  <si>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</si>
  <si>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</si>
  <si>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</si>
  <si>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</si>
  <si>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</si>
  <si>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</si>
  <si>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</si>
  <si>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</si>
  <si>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</si>
  <si>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</si>
  <si>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</si>
  <si>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</si>
  <si>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</si>
  <si>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</si>
  <si>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</si>
  <si>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</si>
  <si>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</si>
  <si>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</si>
  <si>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</si>
  <si>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</si>
  <si>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</si>
  <si>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</si>
  <si>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</si>
  <si>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</si>
  <si>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</si>
  <si>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</si>
  <si>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</si>
  <si>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</si>
  <si>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</si>
  <si>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</si>
  <si>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</si>
  <si>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</si>
  <si>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</si>
  <si>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</si>
  <si>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</si>
  <si>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</si>
  <si>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</si>
  <si>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</si>
  <si>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</si>
  <si>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</si>
  <si>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</si>
  <si>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</si>
  <si>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</si>
  <si>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</si>
  <si>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</si>
  <si>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</si>
  <si>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</si>
  <si>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</si>
  <si>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</si>
  <si>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</si>
  <si>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</si>
  <si>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</si>
  <si>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</si>
  <si>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</si>
  <si>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</si>
  <si>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</si>
  <si>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</si>
  <si>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</si>
  <si>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</si>
  <si>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</si>
  <si>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</si>
  <si>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</si>
  <si>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</si>
  <si>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</si>
  <si>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</si>
  <si>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</si>
  <si>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</si>
  <si>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</si>
  <si>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</si>
  <si>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</si>
  <si>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</si>
  <si>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</si>
  <si>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</si>
  <si>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</si>
  <si>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</si>
  <si>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</si>
  <si>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</si>
  <si>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</si>
  <si>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</si>
  <si>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</si>
  <si>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</si>
  <si>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</si>
  <si>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</si>
  <si>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</si>
  <si>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</si>
  <si>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</si>
  <si>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</si>
  <si>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</si>
  <si>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</si>
  <si>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</si>
  <si>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</si>
  <si>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</si>
  <si>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</si>
  <si>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</si>
  <si>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</si>
  <si>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</si>
  <si>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</si>
  <si>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</si>
  <si>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</si>
  <si>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</si>
  <si>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</si>
  <si>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</si>
  <si>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</si>
  <si>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</si>
  <si>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</si>
  <si>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</si>
  <si>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</si>
  <si>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</si>
  <si>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</si>
  <si>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</si>
  <si>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</si>
  <si>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</si>
  <si>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</si>
  <si>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</si>
  <si>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</si>
  <si>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</si>
  <si>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</si>
  <si>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</si>
  <si>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</si>
  <si>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</si>
  <si>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</si>
  <si>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</si>
  <si>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</si>
  <si>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</si>
  <si>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</si>
  <si>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</si>
  <si>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</si>
  <si>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</si>
  <si>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</si>
  <si>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</si>
  <si>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</si>
  <si>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</si>
  <si>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</si>
  <si>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</si>
  <si>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</si>
  <si>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</si>
  <si>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</si>
  <si>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</si>
  <si>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</si>
  <si>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</si>
  <si>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</si>
  <si>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</si>
  <si>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</si>
  <si>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</si>
  <si>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</si>
  <si>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</si>
  <si>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</si>
  <si>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</si>
  <si>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</si>
  <si>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</si>
  <si>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</si>
  <si>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</si>
  <si>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</si>
  <si>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</si>
  <si>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</si>
  <si>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</si>
  <si>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</si>
  <si>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</si>
  <si>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</si>
  <si>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</si>
  <si>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</si>
  <si>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</si>
  <si>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</si>
  <si>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</si>
  <si>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</si>
  <si>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</si>
  <si>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</si>
  <si>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</si>
  <si>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</si>
  <si>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</si>
  <si>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</si>
  <si>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</si>
  <si>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</si>
  <si>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</si>
  <si>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</si>
  <si>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</si>
  <si>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</si>
  <si>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</si>
  <si>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</si>
  <si>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</si>
  <si>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</si>
  <si>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</si>
  <si>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</si>
  <si>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</si>
  <si>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</si>
  <si>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</si>
  <si>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</si>
  <si>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</si>
  <si>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</si>
  <si>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</si>
  <si>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</si>
  <si>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</si>
  <si>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</si>
  <si>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</si>
  <si>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</si>
  <si>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</si>
  <si>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</si>
  <si>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</si>
  <si>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</si>
  <si>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</si>
  <si>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</si>
  <si>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</si>
  <si>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</si>
  <si>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</si>
  <si>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</si>
  <si>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</si>
  <si>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</si>
  <si>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</si>
  <si>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</si>
  <si>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</si>
  <si>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</si>
  <si>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</si>
  <si>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</si>
  <si>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</si>
  <si>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</si>
  <si>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</si>
  <si>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</si>
  <si>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</si>
  <si>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</si>
  <si>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</si>
  <si>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</si>
  <si>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</si>
  <si>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</si>
  <si>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</si>
  <si>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</si>
  <si>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</si>
  <si>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</si>
  <si>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</si>
  <si>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</si>
  <si>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</si>
  <si>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</si>
  <si>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</si>
  <si>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</si>
  <si>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</si>
  <si>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</si>
  <si>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</si>
  <si>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</si>
  <si>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</si>
  <si>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</si>
  <si>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</si>
  <si>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</si>
  <si>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</si>
  <si>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</si>
  <si>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</si>
  <si>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</si>
  <si>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</si>
  <si>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</si>
  <si>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</si>
  <si>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</si>
  <si>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</si>
  <si>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</si>
  <si>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</si>
  <si>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</si>
  <si>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</si>
  <si>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</si>
  <si>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</si>
  <si>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</si>
  <si>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</si>
  <si>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</si>
  <si>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</si>
  <si>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</si>
  <si>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</si>
  <si>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</si>
  <si>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</si>
  <si>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</si>
  <si>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</si>
  <si>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</si>
  <si>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</si>
  <si>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</si>
  <si>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</si>
  <si>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</si>
  <si>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</si>
  <si>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</si>
  <si>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</si>
  <si>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</si>
  <si>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</si>
  <si>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</si>
  <si>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</si>
  <si>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</si>
  <si>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</si>
  <si>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</si>
  <si>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</si>
  <si>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</si>
  <si>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</si>
  <si>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</si>
  <si>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</si>
  <si>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</si>
  <si>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</si>
  <si>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</si>
  <si>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</si>
  <si>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</si>
  <si>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</si>
  <si>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</si>
  <si>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</si>
  <si>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</si>
  <si>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</si>
  <si>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</si>
  <si>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</si>
  <si>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</si>
  <si>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</si>
  <si>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</si>
  <si>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</si>
  <si>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</si>
  <si>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</si>
  <si>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</si>
  <si>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</si>
  <si>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</si>
  <si>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</si>
  <si>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</si>
  <si>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</si>
  <si>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</si>
  <si>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</si>
  <si>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</si>
  <si>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</si>
  <si>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</si>
  <si>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</si>
  <si>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</si>
  <si>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</si>
  <si>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</si>
  <si>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</si>
  <si>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</si>
  <si>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</si>
  <si>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</si>
  <si>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</si>
  <si>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</si>
  <si>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</si>
  <si>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</si>
  <si>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</si>
  <si>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</si>
  <si>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</si>
  <si>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</si>
  <si>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</si>
  <si>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</si>
  <si>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</si>
  <si>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</si>
  <si>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</si>
  <si>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</si>
  <si>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</si>
  <si>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</si>
  <si>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</si>
  <si>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</si>
  <si>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</si>
  <si>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</si>
  <si>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</si>
  <si>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</si>
  <si>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</si>
  <si>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</si>
  <si>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</si>
  <si>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</si>
  <si>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</si>
  <si>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</si>
  <si>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</si>
  <si>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</si>
  <si>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</si>
  <si>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</si>
  <si>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</si>
  <si>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</si>
  <si>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</si>
  <si>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</si>
  <si>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</si>
  <si>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</si>
  <si>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</si>
  <si>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</si>
  <si>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</si>
  <si>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</si>
  <si>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</si>
  <si>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</si>
  <si>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</si>
  <si>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</si>
  <si>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</si>
  <si>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</si>
  <si>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</si>
  <si>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</si>
  <si>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</si>
  <si>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</si>
  <si>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</si>
  <si>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</si>
  <si>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</si>
  <si>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</si>
  <si>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</si>
  <si>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</si>
  <si>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</si>
  <si>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</si>
  <si>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</si>
  <si>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</si>
  <si>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</si>
  <si>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</si>
  <si>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</si>
  <si>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</si>
  <si>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</si>
  <si>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</si>
  <si>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</si>
  <si>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</si>
  <si>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</si>
  <si>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</si>
  <si>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</si>
  <si>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</si>
  <si>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</si>
  <si>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</si>
  <si>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</si>
  <si>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</si>
  <si>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</si>
  <si>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</si>
  <si>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</si>
  <si>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</si>
  <si>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</si>
  <si>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</si>
  <si>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</si>
  <si>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</si>
  <si>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</si>
  <si>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</si>
  <si>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</si>
  <si>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</si>
  <si>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</si>
  <si>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</si>
  <si>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</si>
  <si>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</si>
  <si>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</si>
  <si>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</si>
  <si>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</si>
  <si>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</si>
  <si>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</si>
  <si>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</si>
  <si>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</si>
  <si>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</si>
  <si>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</si>
  <si>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</si>
  <si>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</si>
  <si>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</si>
  <si>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</si>
  <si>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</si>
  <si>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</si>
  <si>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</si>
  <si>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</si>
  <si>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</si>
  <si>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</si>
  <si>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</si>
  <si>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</si>
  <si>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</si>
  <si>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</si>
  <si>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</si>
  <si>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</si>
  <si>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</si>
  <si>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</si>
  <si>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</si>
  <si>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</si>
  <si>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</si>
  <si>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</si>
  <si>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</si>
  <si>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</si>
  <si>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</si>
  <si>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</si>
  <si>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</si>
  <si>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</si>
  <si>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</si>
  <si>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</si>
  <si>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</si>
  <si>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</si>
  <si>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</si>
  <si>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</si>
  <si>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</si>
  <si>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</si>
  <si>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</si>
  <si>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</si>
  <si>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</si>
  <si>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</si>
  <si>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</si>
  <si>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</si>
  <si>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</si>
  <si>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</si>
  <si>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</si>
  <si>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</si>
  <si>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</si>
  <si>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</si>
  <si>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</si>
  <si>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</si>
  <si>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</si>
  <si>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</si>
  <si>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</si>
  <si>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</si>
  <si>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</si>
  <si>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</si>
  <si>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</si>
  <si>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</si>
  <si>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</si>
  <si>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</si>
  <si>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</si>
  <si>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</si>
  <si>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</si>
  <si>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</si>
  <si>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</si>
  <si>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</si>
  <si>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</si>
  <si>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</si>
  <si>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</si>
  <si>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</si>
  <si>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</si>
  <si>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</si>
  <si>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</si>
  <si>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</si>
  <si>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</si>
  <si>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</si>
  <si>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</si>
  <si>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</si>
  <si>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</si>
  <si>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</si>
  <si>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</si>
  <si>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</si>
  <si>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</si>
  <si>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</si>
  <si>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</si>
  <si>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</si>
  <si>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</si>
  <si>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</si>
  <si>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</si>
  <si>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</si>
  <si>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</si>
  <si>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</si>
  <si>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</si>
  <si>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</si>
  <si>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</si>
  <si>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</si>
  <si>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</si>
  <si>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</si>
  <si>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</si>
  <si>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</si>
  <si>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</si>
  <si>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</si>
  <si>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</si>
  <si>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</si>
  <si>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</si>
  <si>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</si>
  <si>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</si>
  <si>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</si>
  <si>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</si>
  <si>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</si>
  <si>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</si>
  <si>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</si>
  <si>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</si>
  <si>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</si>
  <si>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</si>
  <si>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</si>
  <si>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</si>
  <si>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</si>
  <si>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</si>
  <si>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</si>
  <si>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</si>
  <si>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</si>
  <si>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</si>
  <si>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</si>
  <si>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</si>
  <si>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</si>
  <si>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</si>
  <si>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</si>
  <si>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</si>
  <si>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</si>
  <si>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</si>
  <si>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</si>
  <si>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</si>
  <si>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</si>
  <si>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</si>
  <si>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</si>
  <si>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</si>
  <si>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</si>
  <si>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</si>
  <si>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</si>
  <si>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</si>
  <si>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</si>
  <si>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</si>
  <si>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</si>
  <si>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</si>
  <si>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</si>
  <si>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</si>
  <si>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</si>
  <si>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</si>
  <si>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</si>
  <si>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</si>
  <si>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</si>
  <si>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</si>
  <si>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</si>
  <si>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</si>
  <si>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</si>
  <si>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</si>
  <si>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</si>
  <si>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</si>
  <si>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</si>
  <si>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</si>
  <si>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</si>
  <si>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</si>
  <si>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</si>
  <si>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</si>
  <si>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</si>
  <si>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</si>
  <si>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</si>
  <si>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</si>
  <si>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</si>
  <si>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</si>
  <si>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</si>
  <si>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</si>
  <si>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</si>
  <si>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</si>
  <si>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</si>
  <si>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</si>
  <si>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</si>
  <si>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</si>
  <si>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</si>
  <si>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</si>
  <si>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</si>
  <si>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</si>
  <si>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</si>
  <si>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</si>
  <si>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</si>
  <si>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</si>
  <si>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</si>
  <si>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</si>
  <si>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</si>
  <si>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</si>
  <si>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</si>
  <si>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</si>
  <si>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</si>
  <si>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</si>
  <si>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</si>
  <si>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</si>
  <si>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</si>
  <si>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</si>
  <si>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</si>
  <si>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</si>
  <si>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</si>
  <si>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</si>
  <si>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</si>
  <si>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</si>
  <si>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</si>
  <si>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</si>
  <si>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</si>
  <si>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</si>
  <si>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</si>
  <si>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</si>
  <si>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</si>
  <si>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</si>
  <si>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</si>
  <si>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</si>
  <si>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</si>
  <si>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</si>
  <si>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</si>
  <si>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</si>
  <si>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</si>
  <si>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</si>
  <si>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</si>
  <si>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</si>
  <si>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</si>
  <si>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</si>
  <si>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</si>
  <si>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</si>
  <si>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</si>
  <si>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</si>
  <si>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</si>
  <si>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</si>
  <si>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</si>
  <si>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</si>
  <si>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</si>
  <si>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</si>
  <si>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</si>
  <si>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</si>
  <si>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</si>
  <si>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</si>
  <si>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</si>
  <si>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</si>
  <si>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</si>
  <si>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</si>
  <si>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</si>
  <si>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</si>
  <si>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</si>
  <si>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</si>
  <si>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</si>
  <si>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</si>
  <si>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</si>
  <si>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</si>
  <si>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</si>
  <si>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</si>
  <si>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</si>
  <si>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</si>
  <si>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</si>
  <si>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</si>
  <si>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</si>
  <si>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</si>
  <si>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</si>
  <si>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</si>
  <si>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</si>
  <si>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</si>
  <si>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</si>
  <si>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</si>
  <si>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</si>
  <si>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</si>
  <si>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</si>
  <si>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</si>
  <si>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</si>
  <si>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</si>
  <si>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</si>
  <si>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</si>
  <si>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</si>
  <si>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</si>
  <si>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</si>
  <si>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</si>
  <si>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</si>
  <si>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</si>
  <si>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</si>
  <si>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</si>
  <si>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</si>
  <si>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</si>
  <si>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</si>
  <si>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</si>
  <si>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</si>
  <si>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</si>
  <si>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</si>
  <si>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</si>
  <si>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</si>
  <si>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</si>
  <si>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</si>
  <si>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</si>
  <si>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</si>
  <si>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</si>
  <si>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</si>
  <si>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</si>
  <si>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</si>
  <si>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</si>
  <si>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</si>
  <si>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</si>
  <si>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</si>
  <si>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</si>
  <si>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</si>
  <si>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</si>
  <si>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</si>
  <si>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</si>
  <si>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</si>
  <si>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</si>
  <si>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</si>
  <si>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</si>
  <si>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</si>
  <si>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</si>
  <si>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</si>
  <si>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</si>
  <si>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</si>
  <si>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</si>
  <si>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</si>
  <si>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</si>
  <si>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</si>
  <si>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</si>
  <si>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</si>
  <si>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</si>
  <si>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</si>
  <si>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</si>
  <si>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</si>
  <si>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</si>
  <si>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</si>
  <si>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</si>
  <si>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</si>
  <si>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</si>
  <si>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</si>
  <si>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</si>
  <si>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</si>
  <si>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</si>
  <si>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</si>
  <si>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</si>
  <si>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</si>
  <si>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</si>
  <si>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</si>
  <si>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</si>
  <si>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</si>
  <si>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</si>
  <si>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</si>
  <si>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</si>
  <si>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</si>
  <si>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</si>
  <si>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</si>
  <si>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</si>
  <si>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</si>
  <si>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</si>
  <si>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</si>
  <si>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</si>
  <si>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</si>
  <si>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</si>
  <si>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</si>
  <si>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</si>
  <si>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</si>
  <si>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</si>
  <si>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</si>
  <si>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</si>
  <si>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</si>
  <si>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</si>
  <si>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</si>
  <si>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</si>
  <si>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</si>
  <si>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</si>
  <si>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</si>
  <si>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</si>
  <si>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</si>
  <si>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</si>
  <si>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</si>
  <si>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</si>
  <si>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</si>
  <si>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</si>
  <si>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</si>
  <si>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</si>
  <si>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</si>
  <si>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</si>
  <si>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</si>
  <si>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</si>
  <si>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</si>
  <si>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</si>
  <si>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</si>
  <si>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</si>
  <si>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</si>
  <si>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</si>
  <si>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</si>
  <si>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</si>
  <si>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</si>
  <si>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</si>
  <si>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</si>
  <si>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</si>
  <si>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</si>
  <si>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</si>
  <si>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</si>
  <si>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</si>
  <si>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</si>
  <si>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</si>
  <si>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</si>
  <si>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</si>
  <si>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</si>
  <si>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</si>
  <si>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</si>
  <si>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</si>
  <si>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</si>
  <si>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</si>
  <si>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</si>
  <si>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</si>
  <si>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</si>
  <si>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</si>
  <si>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</si>
  <si>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</si>
  <si>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</si>
  <si>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</si>
  <si>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</si>
  <si>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</si>
  <si>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</si>
  <si>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</si>
  <si>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</si>
  <si>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</si>
  <si>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</si>
  <si>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</si>
  <si>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</si>
  <si>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</si>
  <si>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</si>
  <si>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</si>
  <si>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</si>
  <si>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</si>
  <si>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</si>
  <si>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</si>
  <si>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</si>
  <si>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</si>
  <si>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</si>
  <si>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</si>
  <si>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</si>
  <si>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</si>
  <si>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</si>
  <si>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</si>
  <si>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</si>
  <si>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</si>
  <si>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</si>
  <si>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</si>
  <si>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</si>
  <si>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</si>
  <si>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</si>
  <si>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</si>
  <si>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</si>
  <si>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</si>
  <si>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</si>
  <si>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</si>
  <si>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</si>
  <si>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</si>
  <si>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</si>
  <si>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</si>
  <si>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</si>
  <si>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</si>
  <si>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</si>
  <si>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</si>
  <si>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</si>
  <si>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</si>
  <si>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</si>
  <si>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</si>
  <si>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</si>
  <si>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</si>
  <si>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</si>
  <si>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</si>
  <si>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</si>
  <si>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</si>
  <si>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</si>
  <si>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</si>
  <si>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</si>
  <si>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</si>
  <si>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</si>
  <si>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</si>
  <si>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</si>
  <si>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</si>
  <si>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</si>
  <si>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</si>
  <si>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</si>
  <si>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</si>
  <si>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</si>
  <si>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</si>
  <si>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</si>
  <si>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</si>
  <si>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</si>
  <si>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</si>
  <si>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</si>
  <si>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</si>
  <si>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</si>
  <si>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</si>
  <si>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</si>
  <si>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</si>
  <si>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</si>
  <si>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</si>
  <si>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</si>
  <si>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</si>
  <si>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</si>
  <si>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</si>
  <si>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</si>
  <si>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</si>
  <si>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</si>
  <si>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</si>
  <si>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</si>
  <si>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</si>
  <si>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</si>
  <si>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</si>
  <si>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</si>
  <si>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</si>
  <si>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</si>
  <si>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</si>
  <si>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</si>
  <si>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</si>
  <si>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</si>
  <si>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</si>
  <si>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</si>
  <si>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</si>
  <si>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</si>
  <si>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</si>
  <si>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</si>
  <si>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</si>
  <si>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</si>
  <si>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</si>
  <si>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</si>
  <si>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</si>
  <si>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</si>
  <si>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</si>
  <si>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</si>
  <si>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</si>
  <si>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</si>
  <si>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</si>
  <si>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</si>
  <si>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</si>
  <si>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</si>
  <si>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</si>
  <si>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</si>
  <si>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</si>
  <si>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</si>
  <si>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</si>
  <si>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</si>
  <si>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</si>
  <si>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</si>
  <si>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</si>
  <si>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</si>
  <si>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</si>
  <si>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</si>
  <si>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</si>
  <si>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</si>
  <si>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</si>
  <si>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</si>
  <si>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</si>
  <si>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</si>
  <si>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</si>
  <si>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</si>
  <si>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</si>
  <si>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</si>
  <si>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</si>
  <si>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</si>
  <si>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</si>
  <si>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</si>
  <si>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</si>
  <si>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</si>
  <si>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</si>
  <si>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</si>
  <si>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</si>
  <si>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</si>
  <si>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</si>
  <si>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</si>
  <si>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</si>
  <si>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</si>
  <si>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</si>
  <si>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</si>
  <si>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</si>
  <si>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</si>
  <si>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</si>
  <si>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</si>
  <si>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</si>
  <si>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</si>
  <si>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</si>
  <si>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</si>
  <si>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</si>
  <si>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</si>
  <si>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</si>
  <si>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</si>
  <si>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</si>
  <si>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</si>
  <si>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</si>
  <si>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</si>
  <si>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</si>
  <si>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</si>
  <si>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</si>
  <si>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</si>
  <si>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</si>
  <si>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</si>
  <si>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</si>
  <si>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</si>
  <si>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</si>
  <si>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</si>
  <si>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</si>
  <si>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</si>
  <si>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</si>
  <si>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</si>
  <si>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</si>
  <si>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</si>
  <si>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</si>
  <si>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</si>
  <si>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</si>
  <si>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</si>
  <si>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</si>
  <si>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</si>
  <si>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</si>
  <si>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</si>
  <si>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</si>
  <si>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</si>
  <si>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</si>
  <si>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</si>
  <si>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</si>
  <si>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</si>
  <si>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</si>
  <si>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</si>
  <si>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</si>
  <si>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</si>
  <si>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</si>
  <si>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</si>
  <si>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</si>
  <si>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</si>
  <si>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</si>
  <si>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</si>
  <si>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</si>
  <si>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</si>
  <si>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</si>
  <si>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</si>
  <si>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</si>
  <si>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</si>
  <si>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</si>
  <si>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</si>
  <si>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</si>
  <si>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</si>
  <si>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</si>
  <si>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</si>
  <si>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</si>
  <si>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</si>
  <si>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</si>
  <si>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</si>
  <si>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</si>
  <si>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</si>
  <si>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</si>
  <si>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</si>
  <si>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</si>
  <si>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</si>
  <si>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</si>
  <si>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</si>
  <si>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</si>
  <si>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</si>
  <si>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</si>
  <si>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</si>
  <si>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</si>
  <si>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</si>
  <si>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</si>
  <si>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</si>
  <si>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</si>
  <si>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</si>
  <si>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</si>
  <si>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</si>
  <si>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</si>
  <si>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</si>
  <si>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</si>
  <si>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</si>
  <si>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</si>
  <si>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</si>
  <si>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</si>
  <si>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</si>
  <si>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</si>
  <si>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</si>
  <si>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</si>
  <si>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</si>
  <si>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</si>
  <si>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</si>
  <si>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</si>
  <si>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</si>
  <si>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</si>
  <si>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</si>
  <si>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</si>
  <si>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</si>
  <si>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</si>
  <si>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</si>
  <si>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</si>
  <si>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</si>
  <si>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</si>
  <si>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</si>
  <si>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</si>
  <si>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</si>
  <si>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</si>
  <si>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</si>
  <si>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</si>
  <si>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</si>
  <si>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</si>
  <si>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</si>
  <si>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</si>
  <si>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</si>
  <si>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</si>
  <si>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</si>
  <si>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</si>
  <si>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</si>
  <si>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</si>
  <si>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</si>
  <si>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</si>
  <si>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</si>
  <si>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</si>
  <si>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</si>
  <si>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</si>
  <si>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</si>
  <si>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</si>
  <si>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</si>
  <si>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</si>
  <si>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</si>
  <si>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</si>
  <si>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</si>
  <si>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</si>
  <si>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</si>
  <si>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</si>
  <si>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</si>
  <si>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</si>
  <si>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</si>
  <si>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</si>
  <si>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</si>
  <si>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</si>
  <si>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</si>
  <si>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</si>
  <si>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</si>
  <si>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</si>
  <si>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</si>
  <si>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</si>
  <si>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</si>
  <si>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</si>
  <si>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</si>
  <si>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</si>
  <si>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</si>
  <si>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</si>
  <si>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</si>
  <si>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</si>
  <si>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</si>
  <si>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</si>
  <si>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</si>
  <si>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</si>
  <si>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</si>
  <si>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</si>
  <si>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</si>
  <si>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</si>
  <si>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</si>
  <si>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</si>
  <si>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</si>
  <si>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</si>
  <si>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</si>
  <si>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</si>
  <si>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</si>
  <si>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</si>
  <si>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</si>
  <si>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</si>
  <si>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</si>
  <si>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</si>
  <si>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</si>
  <si>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</si>
  <si>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</si>
  <si>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</si>
  <si>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</si>
  <si>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</si>
  <si>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</si>
  <si>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</si>
  <si>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</si>
  <si>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</si>
  <si>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</si>
  <si>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</si>
  <si>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</si>
  <si>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</si>
  <si>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</si>
  <si>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</si>
  <si>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</si>
  <si>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</si>
  <si>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</si>
  <si>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</si>
  <si>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</si>
  <si>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</si>
  <si>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</si>
  <si>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</si>
  <si>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</si>
  <si>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</si>
  <si>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</si>
  <si>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</si>
  <si>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</si>
  <si>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</si>
  <si>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</si>
  <si>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</si>
  <si>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</si>
  <si>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</si>
  <si>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</si>
  <si>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</si>
  <si>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</si>
  <si>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</si>
  <si>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</si>
  <si>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</si>
  <si>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</si>
  <si>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</si>
  <si>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</si>
  <si>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</si>
  <si>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</si>
  <si>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</si>
  <si>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</si>
  <si>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</si>
  <si>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</si>
  <si>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</si>
  <si>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</si>
  <si>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</si>
  <si>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</si>
  <si>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</si>
  <si>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</si>
  <si>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</si>
  <si>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</si>
  <si>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</si>
  <si>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</si>
  <si>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</si>
  <si>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</si>
  <si>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</si>
  <si>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</si>
  <si>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</si>
  <si>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</si>
  <si>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</si>
  <si>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</si>
  <si>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</si>
  <si>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</si>
  <si>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</si>
  <si>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</si>
  <si>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</si>
  <si>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</si>
  <si>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</si>
  <si>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</si>
  <si>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</si>
  <si>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</si>
  <si>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</si>
  <si>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</si>
  <si>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</si>
  <si>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</si>
  <si>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</si>
  <si>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</si>
  <si>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</si>
  <si>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</si>
  <si>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</si>
  <si>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</si>
  <si>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</si>
  <si>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</si>
  <si>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</si>
  <si>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</si>
  <si>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</si>
  <si>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</si>
  <si>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</si>
  <si>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</si>
  <si>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</si>
  <si>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</si>
  <si>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</si>
  <si>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</si>
  <si>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</si>
  <si>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</si>
  <si>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</si>
  <si>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</si>
  <si>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</si>
  <si>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</si>
  <si>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</si>
  <si>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</si>
  <si>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</si>
  <si>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</si>
  <si>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</si>
  <si>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</si>
  <si>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</si>
  <si>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</si>
  <si>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</si>
  <si>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</si>
  <si>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</si>
  <si>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</si>
  <si>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</si>
  <si>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</si>
  <si>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</si>
  <si>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</si>
  <si>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</si>
  <si>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</si>
  <si>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</si>
  <si>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</si>
  <si>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</si>
  <si>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</si>
  <si>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</si>
  <si>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</si>
  <si>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</si>
  <si>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</si>
  <si>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</si>
  <si>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</si>
  <si>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</si>
  <si>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</si>
  <si>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</si>
  <si>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</si>
  <si>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</si>
  <si>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</si>
  <si>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</si>
  <si>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</si>
  <si>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</si>
  <si>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</si>
  <si>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</si>
  <si>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</si>
  <si>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</si>
  <si>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</si>
  <si>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</si>
  <si>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</si>
  <si>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</si>
  <si>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</si>
  <si>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</si>
  <si>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</si>
  <si>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</si>
  <si>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</si>
  <si>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</si>
  <si>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</si>
  <si>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</si>
  <si>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</si>
  <si>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</si>
  <si>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</si>
  <si>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</si>
  <si>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</si>
  <si>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</si>
  <si>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</si>
  <si>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</si>
  <si>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</si>
  <si>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</si>
  <si>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</si>
  <si>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</si>
  <si>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</si>
  <si>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</si>
  <si>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</si>
  <si>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</si>
  <si>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</si>
  <si>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</si>
  <si>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</si>
  <si>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</si>
  <si>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</si>
  <si>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</si>
  <si>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</si>
  <si>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</si>
  <si>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</si>
  <si>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</si>
  <si>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</si>
  <si>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</si>
  <si>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</si>
  <si>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</si>
  <si>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</si>
  <si>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</si>
  <si>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</si>
  <si>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</si>
  <si>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</si>
  <si>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</si>
  <si>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</si>
  <si>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</si>
  <si>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</si>
  <si>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</si>
  <si>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</si>
  <si>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</si>
  <si>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</si>
  <si>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</si>
  <si>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</si>
  <si>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</si>
  <si>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</si>
  <si>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</si>
  <si>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</si>
  <si>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</si>
  <si>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</si>
  <si>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</si>
  <si>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</si>
  <si>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</si>
  <si>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</si>
  <si>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</si>
  <si>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</si>
  <si>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</si>
  <si>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</si>
  <si>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</si>
  <si>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</si>
  <si>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</si>
  <si>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</si>
  <si>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</si>
  <si>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</si>
  <si>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</si>
  <si>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</si>
  <si>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</si>
  <si>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</si>
  <si>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</si>
  <si>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</si>
  <si>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</si>
  <si>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</si>
  <si>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</si>
  <si>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</si>
  <si>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</si>
  <si>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</si>
  <si>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</si>
  <si>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</si>
  <si>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</si>
  <si>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</si>
  <si>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</si>
  <si>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</si>
  <si>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</si>
  <si>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</si>
  <si>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</si>
  <si>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</si>
  <si>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</si>
  <si>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</si>
  <si>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</si>
  <si>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</si>
  <si>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</si>
  <si>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</si>
  <si>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</si>
  <si>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</si>
  <si>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</si>
  <si>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</si>
  <si>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</si>
  <si>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</si>
  <si>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</si>
  <si>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</si>
  <si>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</si>
  <si>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</si>
  <si>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</si>
  <si>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</si>
  <si>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</si>
  <si>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</si>
  <si>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</si>
  <si>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</si>
  <si>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</si>
  <si>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</si>
  <si>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</si>
  <si>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</si>
  <si>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</si>
  <si>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</si>
  <si>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</si>
  <si>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</si>
  <si>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</si>
  <si>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</si>
  <si>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</si>
  <si>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</si>
  <si>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</si>
  <si>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</si>
  <si>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</si>
  <si>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</si>
  <si>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</si>
  <si>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</si>
  <si>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</si>
  <si>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</si>
  <si>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</si>
  <si>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</si>
  <si>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</si>
  <si>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</si>
  <si>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</si>
  <si>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</si>
  <si>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</si>
  <si>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</si>
  <si>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</si>
  <si>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</si>
  <si>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</si>
  <si>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</si>
  <si>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</si>
  <si>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</si>
  <si>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</si>
  <si>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</si>
  <si>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</si>
  <si>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</si>
  <si>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</si>
  <si>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</si>
  <si>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</si>
  <si>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</si>
  <si>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</si>
  <si>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</si>
  <si>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</si>
  <si>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</si>
  <si>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</si>
  <si>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</si>
  <si>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</si>
  <si>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</si>
  <si>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</si>
  <si>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</si>
  <si>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</si>
  <si>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</si>
  <si>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</si>
  <si>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</si>
  <si>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</si>
  <si>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</si>
  <si>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</si>
  <si>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</si>
  <si>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</si>
  <si>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</si>
  <si>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</si>
  <si>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</si>
  <si>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</si>
  <si>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</si>
  <si>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</si>
  <si>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</si>
  <si>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</si>
  <si>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</si>
  <si>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</si>
  <si>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</si>
  <si>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</si>
  <si>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</si>
  <si>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</si>
  <si>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</si>
  <si>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</si>
  <si>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</si>
  <si>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</si>
  <si>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</si>
  <si>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</si>
  <si>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</si>
  <si>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</si>
  <si>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</si>
  <si>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</si>
  <si>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</si>
  <si>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</si>
  <si>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</si>
  <si>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</si>
  <si>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</si>
  <si>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</si>
  <si>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</si>
  <si>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</si>
  <si>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</si>
  <si>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</si>
  <si>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</si>
  <si>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</si>
  <si>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</si>
  <si>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</si>
  <si>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</si>
  <si>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</si>
  <si>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</si>
  <si>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</si>
  <si>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</si>
  <si>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</si>
  <si>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</si>
  <si>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</si>
  <si>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</si>
  <si>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</si>
  <si>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</si>
  <si>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</si>
  <si>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</si>
  <si>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</si>
  <si>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</si>
  <si>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</si>
  <si>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</si>
  <si>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</si>
  <si>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</si>
  <si>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</si>
  <si>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</si>
  <si>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</si>
  <si>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</si>
  <si>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</si>
  <si>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</si>
  <si>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</si>
  <si>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</si>
  <si>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</si>
  <si>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</si>
  <si>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</si>
  <si>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</si>
  <si>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</si>
  <si>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</si>
  <si>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</si>
  <si>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</si>
  <si>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</si>
  <si>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</si>
  <si>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</si>
  <si>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</si>
  <si>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</si>
  <si>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</si>
  <si>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</si>
  <si>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</si>
  <si>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</si>
  <si>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</si>
  <si>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</si>
  <si>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</si>
  <si>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</si>
  <si>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</si>
  <si>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</si>
  <si>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</si>
  <si>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</si>
  <si>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</si>
  <si>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</si>
  <si>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</si>
  <si>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</si>
  <si>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</si>
  <si>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</si>
  <si>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</si>
  <si>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</si>
  <si>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</si>
  <si>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</si>
  <si>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</si>
  <si>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</si>
  <si>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</si>
  <si>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</si>
  <si>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</si>
  <si>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</si>
  <si>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</si>
  <si>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</si>
  <si>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</si>
  <si>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</si>
  <si>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</si>
  <si>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</si>
  <si>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</si>
  <si>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</si>
  <si>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</si>
  <si>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</si>
  <si>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</si>
  <si>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</si>
  <si>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</si>
  <si>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</si>
  <si>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</si>
  <si>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</si>
  <si>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</si>
  <si>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</si>
  <si>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</si>
  <si>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</si>
  <si>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</si>
  <si>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</si>
  <si>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</si>
  <si>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</si>
  <si>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</si>
  <si>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</si>
  <si>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</si>
  <si>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</si>
  <si>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</si>
  <si>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</si>
  <si>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</si>
  <si>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</si>
  <si>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</si>
  <si>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</si>
  <si>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</si>
  <si>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</si>
  <si>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</si>
  <si>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</si>
  <si>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</si>
  <si>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</si>
  <si>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</si>
  <si>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</si>
  <si>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</si>
  <si>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</si>
  <si>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</si>
  <si>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</si>
  <si>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</si>
  <si>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</si>
  <si>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</si>
  <si>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</si>
  <si>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</si>
  <si>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</si>
  <si>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</si>
  <si>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</si>
  <si>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</si>
  <si>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</si>
  <si>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</si>
  <si>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</si>
  <si>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</si>
  <si>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</si>
  <si>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</si>
  <si>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</si>
  <si>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</si>
  <si>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</si>
  <si>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</si>
  <si>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</si>
  <si>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</si>
  <si>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</si>
  <si>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</si>
  <si>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</si>
  <si>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</si>
  <si>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</si>
  <si>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</si>
  <si>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</si>
  <si>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</si>
  <si>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</si>
  <si>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</si>
  <si>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</si>
  <si>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</si>
  <si>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</si>
  <si>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</si>
  <si>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</si>
  <si>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</si>
  <si>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</si>
  <si>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</si>
  <si>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</si>
  <si>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</si>
  <si>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</si>
  <si>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</si>
  <si>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</si>
  <si>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</si>
  <si>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</si>
  <si>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</si>
  <si>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</si>
  <si>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</si>
  <si>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</si>
  <si>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</si>
  <si>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</si>
  <si>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</si>
  <si>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</si>
  <si>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</si>
  <si>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</si>
  <si>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</si>
  <si>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</si>
  <si>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</si>
  <si>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</si>
  <si>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</si>
  <si>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</si>
  <si>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</si>
  <si>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</si>
  <si>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</si>
  <si>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</si>
  <si>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</si>
  <si>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</si>
  <si>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</si>
  <si>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</si>
  <si>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</si>
  <si>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</si>
  <si>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</si>
  <si>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</si>
  <si>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</si>
  <si>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</si>
  <si>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</si>
  <si>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</si>
  <si>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</si>
  <si>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</si>
  <si>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</si>
  <si>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</si>
  <si>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</si>
  <si>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</si>
  <si>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</si>
  <si>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</si>
  <si>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</si>
  <si>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</si>
  <si>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</si>
  <si>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</si>
  <si>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</si>
  <si>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</si>
  <si>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</si>
  <si>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</si>
  <si>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</si>
  <si>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</si>
  <si>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</si>
  <si>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</si>
  <si>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</si>
  <si>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</si>
  <si>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</si>
  <si>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</si>
  <si>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</si>
  <si>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</si>
  <si>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</si>
  <si>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</si>
  <si>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</si>
  <si>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</si>
  <si>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</si>
  <si>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</si>
  <si>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</si>
  <si>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</si>
  <si>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</si>
  <si>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</si>
  <si>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</si>
  <si>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</si>
  <si>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</si>
  <si>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</si>
  <si>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</si>
  <si>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</si>
  <si>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</si>
  <si>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</si>
  <si>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</si>
  <si>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</si>
  <si>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</si>
  <si>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</si>
  <si>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</si>
  <si>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</si>
  <si>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</si>
  <si>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</si>
  <si>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</si>
  <si>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</si>
  <si>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</si>
  <si>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</si>
  <si>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</si>
  <si>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</si>
  <si>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</si>
  <si>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</si>
  <si>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</si>
  <si>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</si>
  <si>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</si>
  <si>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</si>
  <si>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</si>
  <si>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</si>
  <si>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</si>
  <si>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</si>
  <si>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</si>
  <si>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</si>
  <si>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</si>
  <si>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</si>
  <si>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</si>
  <si>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</si>
  <si>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</si>
  <si>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</si>
  <si>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</si>
  <si>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</si>
  <si>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</si>
  <si>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</si>
  <si>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</si>
  <si>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</si>
  <si>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</si>
  <si>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</si>
  <si>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</si>
  <si>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</si>
  <si>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</si>
  <si>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</si>
  <si>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</si>
  <si>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</si>
  <si>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</si>
  <si>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</si>
  <si>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</si>
  <si>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</si>
  <si>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</si>
  <si>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</si>
  <si>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</si>
  <si>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</si>
  <si>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</si>
  <si>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</si>
  <si>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</si>
  <si>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</si>
  <si>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</si>
  <si>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</si>
  <si>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</si>
  <si>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</si>
  <si>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</si>
  <si>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</si>
  <si>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</si>
  <si>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</si>
  <si>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</si>
  <si>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</si>
  <si>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</si>
  <si>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</si>
  <si>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</si>
  <si>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</si>
  <si>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</si>
  <si>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</si>
  <si>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</si>
  <si>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</si>
  <si>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</si>
  <si>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</si>
  <si>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</si>
  <si>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</si>
  <si>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</si>
  <si>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</si>
  <si>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</si>
  <si>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</si>
  <si>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</si>
  <si>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</si>
  <si>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</si>
  <si>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</si>
  <si>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</si>
  <si>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</si>
  <si>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</si>
  <si>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</si>
  <si>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</si>
  <si>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</si>
  <si>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</si>
  <si>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</si>
  <si>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</si>
  <si>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</si>
  <si>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</si>
  <si>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</si>
  <si>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</si>
  <si>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</si>
  <si>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</si>
  <si>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</si>
  <si>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</si>
  <si>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</si>
  <si>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</si>
  <si>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</si>
  <si>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</si>
  <si>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</si>
  <si>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</si>
  <si>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</si>
  <si>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</si>
  <si>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</si>
  <si>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</si>
  <si>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</si>
  <si>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</si>
  <si>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</si>
  <si>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</si>
  <si>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</si>
  <si>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</si>
  <si>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</si>
  <si>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</si>
  <si>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</si>
  <si>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</si>
  <si>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</si>
  <si>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</si>
  <si>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</si>
  <si>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</si>
  <si>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</si>
  <si>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</si>
  <si>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</si>
  <si>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</si>
  <si>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</si>
  <si>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</si>
  <si>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</si>
  <si>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</si>
  <si>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</si>
  <si>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</si>
  <si>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</si>
  <si>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</si>
  <si>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</si>
  <si>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</si>
  <si>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</si>
  <si>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</si>
  <si>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</si>
  <si>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</si>
  <si>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</si>
  <si>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</si>
  <si>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</si>
  <si>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</si>
  <si>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</si>
  <si>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</si>
  <si>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</si>
  <si>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</si>
  <si>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</si>
  <si>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</si>
  <si>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</si>
  <si>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</si>
  <si>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</si>
  <si>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</si>
  <si>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</si>
  <si>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</si>
  <si>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</si>
  <si>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</si>
  <si>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</si>
  <si>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</si>
  <si>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</si>
  <si>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</si>
  <si>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</si>
  <si>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</si>
  <si>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</si>
  <si>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</si>
  <si>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</si>
  <si>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</si>
  <si>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</si>
  <si>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</si>
  <si>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</si>
  <si>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</si>
  <si>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</si>
  <si>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</si>
  <si>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</si>
  <si>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</si>
  <si>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</si>
  <si>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</si>
  <si>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</si>
  <si>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</si>
  <si>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</si>
  <si>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</si>
  <si>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</si>
  <si>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</si>
  <si>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</si>
  <si>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</si>
  <si>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</si>
  <si>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</si>
  <si>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</si>
  <si>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</si>
  <si>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</si>
  <si>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</si>
  <si>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</si>
  <si>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</si>
  <si>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</si>
  <si>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</si>
  <si>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</si>
  <si>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</si>
  <si>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</si>
  <si>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</si>
  <si>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</si>
  <si>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</si>
  <si>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</si>
  <si>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</si>
  <si>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</si>
  <si>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</si>
  <si>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</si>
  <si>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</si>
  <si>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</si>
  <si>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</si>
  <si>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</si>
  <si>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</si>
  <si>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</si>
  <si>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</si>
  <si>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</si>
  <si>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</si>
  <si>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</si>
  <si>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</si>
  <si>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</si>
  <si>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</si>
  <si>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</si>
  <si>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</si>
  <si>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</si>
  <si>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</si>
  <si>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</si>
  <si>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</si>
  <si>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</si>
  <si>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</si>
  <si>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</si>
  <si>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</si>
  <si>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</si>
  <si>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</si>
  <si>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</si>
  <si>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</si>
  <si>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</si>
  <si>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</si>
  <si>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</si>
  <si>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</si>
  <si>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</si>
  <si>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</si>
  <si>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</si>
  <si>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</si>
  <si>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</si>
  <si>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</si>
  <si>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</si>
  <si>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</si>
  <si>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</si>
  <si>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</si>
  <si>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</si>
  <si>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</si>
  <si>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</si>
  <si>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</si>
  <si>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</si>
  <si>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</si>
  <si>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</si>
  <si>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</si>
  <si>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</si>
  <si>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</si>
  <si>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</si>
  <si>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</si>
  <si>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</si>
  <si>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</si>
  <si>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</si>
  <si>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</si>
  <si>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</si>
  <si>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</si>
  <si>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</si>
  <si>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</si>
  <si>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</si>
  <si>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</si>
  <si>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</si>
  <si>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</si>
  <si>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</si>
  <si>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</si>
  <si>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</si>
  <si>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</si>
  <si>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</si>
  <si>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</si>
  <si>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</si>
  <si>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</si>
  <si>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</si>
  <si>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</si>
  <si>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</si>
  <si>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</si>
  <si>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</si>
  <si>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</si>
  <si>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</si>
  <si>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</si>
  <si>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</si>
  <si>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</si>
  <si>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</si>
  <si>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</si>
  <si>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</si>
  <si>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</si>
  <si>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</si>
  <si>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</si>
  <si>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</si>
  <si>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</si>
  <si>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</si>
  <si>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</si>
  <si>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</si>
  <si>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</si>
  <si>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</si>
  <si>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</si>
  <si>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</si>
  <si>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</si>
  <si>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</si>
  <si>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</si>
  <si>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</si>
  <si>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</si>
  <si>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</si>
  <si>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</si>
  <si>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</si>
  <si>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</si>
  <si>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</si>
  <si>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</si>
  <si>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</si>
  <si>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</si>
  <si>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</si>
  <si>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</si>
  <si>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</si>
  <si>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</si>
  <si>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</si>
  <si>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</si>
  <si>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</si>
  <si>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</si>
  <si>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</si>
  <si>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</si>
  <si>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</si>
  <si>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</si>
  <si>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</si>
  <si>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</si>
  <si>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</si>
  <si>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</si>
  <si>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</si>
  <si>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</si>
  <si>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</si>
  <si>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</si>
  <si>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</si>
  <si>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</si>
  <si>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</si>
  <si>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</si>
  <si>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</si>
  <si>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</si>
  <si>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</si>
  <si>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</si>
  <si>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</si>
  <si>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</si>
  <si>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</si>
  <si>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</si>
  <si>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</si>
  <si>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</si>
  <si>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</si>
  <si>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</si>
  <si>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</si>
  <si>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</si>
  <si>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</si>
  <si>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</si>
  <si>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</si>
  <si>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</si>
  <si>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</si>
  <si>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</si>
  <si>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</si>
  <si>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</si>
  <si>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</si>
  <si>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</si>
  <si>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</si>
  <si>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</si>
  <si>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</si>
  <si>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</si>
  <si>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</si>
  <si>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</si>
  <si>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</si>
  <si>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</si>
  <si>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</si>
  <si>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</si>
  <si>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</si>
  <si>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</si>
  <si>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</si>
  <si>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</si>
  <si>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</si>
  <si>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</si>
  <si>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</si>
  <si>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</si>
  <si>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</si>
  <si>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</si>
  <si>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</si>
  <si>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</si>
  <si>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</si>
  <si>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</si>
  <si>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</si>
  <si>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</si>
  <si>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</si>
  <si>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</si>
  <si>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</si>
  <si>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</si>
  <si>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</si>
  <si>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</si>
  <si>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</si>
  <si>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</si>
  <si>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</si>
  <si>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</si>
  <si>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</si>
  <si>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</si>
  <si>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</si>
  <si>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</si>
  <si>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</si>
  <si>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</si>
  <si>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</si>
  <si>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</si>
  <si>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</si>
  <si>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</si>
  <si>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</si>
  <si>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</si>
  <si>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</si>
  <si>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</si>
  <si>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</si>
  <si>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</si>
  <si>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</si>
  <si>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</si>
  <si>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</si>
  <si>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</si>
  <si>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</si>
  <si>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</si>
  <si>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</si>
  <si>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</si>
  <si>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</si>
  <si>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</si>
  <si>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</si>
  <si>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</si>
  <si>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</si>
  <si>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</si>
  <si>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</si>
  <si>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</si>
  <si>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</si>
  <si>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</si>
  <si>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</si>
  <si>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</si>
  <si>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</si>
  <si>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</si>
  <si>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</si>
  <si>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</si>
  <si>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</si>
  <si>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</si>
  <si>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</si>
  <si>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</si>
  <si>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</si>
  <si>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</si>
  <si>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</si>
  <si>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</si>
  <si>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</si>
  <si>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</si>
  <si>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</si>
  <si>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</si>
  <si>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</si>
  <si>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</si>
  <si>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</si>
  <si>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</si>
  <si>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</si>
  <si>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</si>
  <si>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</si>
  <si>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</si>
  <si>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</si>
  <si>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</si>
  <si>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</si>
  <si>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</si>
  <si>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</si>
  <si>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</si>
  <si>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</si>
  <si>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</si>
  <si>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</si>
  <si>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</si>
  <si>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</si>
  <si>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</si>
  <si>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</si>
  <si>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</si>
  <si>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</si>
  <si>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</si>
  <si>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</si>
  <si>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</si>
  <si>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</si>
  <si>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</si>
  <si>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</si>
  <si>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</si>
  <si>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</si>
  <si>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</si>
  <si>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</si>
  <si>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</si>
  <si>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</si>
  <si>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</si>
  <si>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</si>
  <si>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</si>
  <si>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</si>
  <si>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</si>
  <si>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</si>
  <si>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</si>
  <si>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</si>
  <si>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</si>
  <si>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</si>
  <si>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</si>
  <si>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</si>
  <si>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</si>
  <si>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</si>
  <si>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</si>
  <si>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</si>
  <si>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</si>
  <si>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</si>
  <si>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</si>
  <si>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</si>
  <si>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</si>
  <si>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</si>
  <si>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</si>
  <si>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</si>
  <si>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</si>
  <si>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</si>
  <si>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</si>
  <si>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</si>
  <si>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</si>
  <si>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</si>
  <si>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</si>
  <si>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</si>
  <si>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</si>
  <si>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</si>
  <si>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</si>
  <si>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</si>
  <si>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</si>
  <si>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</si>
  <si>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</si>
  <si>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</si>
  <si>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</si>
  <si>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</si>
  <si>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</si>
  <si>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</si>
  <si>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</si>
  <si>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</si>
  <si>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</si>
  <si>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</si>
  <si>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</si>
  <si>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</si>
  <si>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</si>
  <si>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</si>
  <si>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</si>
  <si>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</si>
  <si>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</si>
  <si>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</si>
  <si>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</si>
  <si>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</si>
  <si>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</si>
  <si>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</si>
  <si>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</si>
  <si>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</si>
  <si>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</si>
  <si>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</si>
  <si>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</si>
  <si>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</si>
  <si>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</si>
  <si>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</si>
  <si>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</si>
  <si>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</si>
  <si>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</si>
  <si>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</si>
  <si>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</si>
  <si>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</si>
  <si>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</si>
  <si>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</si>
  <si>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</si>
  <si>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</si>
  <si>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</si>
  <si>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</si>
  <si>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</si>
  <si>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</si>
  <si>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</si>
  <si>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</si>
  <si>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</si>
  <si>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</si>
  <si>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</si>
  <si>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</si>
  <si>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</si>
  <si>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</si>
  <si>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</si>
  <si>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</si>
  <si>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</si>
  <si>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</si>
  <si>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</si>
  <si>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</si>
  <si>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</si>
  <si>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</si>
  <si>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</si>
  <si>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</si>
  <si>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</si>
  <si>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</si>
  <si>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</si>
  <si>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</si>
  <si>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</si>
  <si>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</si>
  <si>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</si>
  <si>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</si>
  <si>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</si>
  <si>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</si>
  <si>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</si>
  <si>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</si>
  <si>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</si>
  <si>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</si>
  <si>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</si>
  <si>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</si>
  <si>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</si>
  <si>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</si>
  <si>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</si>
  <si>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</si>
  <si>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</si>
  <si>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</si>
  <si>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</si>
  <si>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</si>
  <si>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</si>
  <si>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</si>
  <si>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</si>
  <si>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</si>
  <si>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</si>
  <si>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</si>
  <si>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</si>
  <si>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</si>
  <si>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</si>
  <si>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</si>
  <si>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</si>
  <si>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</si>
  <si>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</si>
  <si>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</si>
  <si>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</si>
  <si>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</si>
  <si>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</si>
  <si>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</si>
  <si>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</si>
  <si>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</si>
  <si>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</si>
  <si>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</si>
  <si>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</si>
  <si>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</si>
  <si>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</si>
  <si>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</si>
  <si>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</si>
  <si>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</si>
  <si>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</si>
  <si>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</si>
  <si>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</si>
  <si>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</si>
  <si>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</si>
  <si>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</si>
  <si>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</si>
  <si>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</si>
  <si>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</si>
  <si>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</si>
  <si>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</si>
  <si>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</si>
  <si>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</si>
  <si>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</si>
  <si>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</si>
  <si>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</si>
  <si>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</si>
  <si>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</si>
  <si>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</si>
  <si>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</si>
  <si>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</si>
  <si>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</si>
  <si>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</si>
  <si>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</si>
  <si>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</si>
  <si>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</si>
  <si>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</si>
  <si>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</si>
  <si>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</si>
  <si>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</si>
  <si>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</si>
  <si>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</si>
  <si>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</si>
  <si>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</si>
  <si>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</si>
  <si>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</si>
  <si>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</si>
  <si>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</si>
  <si>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</si>
  <si>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</si>
  <si>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</si>
  <si>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</si>
  <si>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</si>
  <si>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</si>
  <si>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</si>
  <si>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</si>
  <si>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</si>
  <si>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</si>
  <si>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</si>
  <si>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</si>
  <si>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</si>
  <si>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</si>
  <si>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</si>
  <si>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</si>
  <si>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</si>
  <si>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</si>
  <si>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</si>
  <si>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</si>
  <si>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</si>
  <si>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</si>
  <si>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</si>
  <si>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</si>
  <si>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</si>
  <si>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</si>
  <si>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</si>
  <si>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</si>
  <si>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</si>
  <si>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</si>
  <si>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</si>
  <si>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</si>
  <si>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</si>
  <si>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</si>
  <si>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</si>
  <si>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</si>
  <si>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</si>
  <si>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</si>
  <si>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</si>
  <si>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</si>
  <si>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</si>
  <si>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</si>
  <si>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</si>
  <si>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</si>
  <si>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</si>
  <si>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</si>
  <si>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</si>
  <si>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</si>
  <si>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</si>
  <si>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</si>
  <si>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</si>
  <si>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</si>
  <si>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</si>
  <si>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</si>
  <si>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</si>
  <si>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</si>
  <si>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</si>
  <si>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</si>
  <si>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</si>
  <si>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</si>
  <si>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</si>
  <si>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</si>
  <si>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</si>
  <si>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</si>
  <si>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</si>
  <si>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</si>
  <si>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</si>
  <si>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</si>
  <si>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</si>
  <si>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</si>
  <si>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</si>
  <si>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</si>
  <si>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</si>
  <si>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</si>
  <si>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</si>
  <si>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</si>
  <si>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</si>
  <si>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</si>
  <si>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</si>
  <si>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</si>
  <si>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</si>
  <si>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</si>
  <si>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</si>
  <si>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</si>
  <si>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</si>
  <si>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</si>
  <si>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</si>
  <si>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</si>
  <si>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</si>
  <si>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</si>
  <si>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</si>
  <si>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</si>
  <si>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</si>
  <si>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</si>
  <si>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</si>
  <si>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</si>
  <si>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</si>
  <si>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</si>
  <si>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</si>
  <si>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</si>
  <si>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</si>
  <si>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</si>
  <si>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</si>
  <si>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</si>
  <si>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</si>
  <si>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</si>
  <si>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</si>
  <si>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</si>
  <si>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</si>
  <si>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</si>
  <si>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</si>
  <si>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</si>
  <si>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</si>
  <si>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</si>
  <si>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</si>
  <si>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</si>
  <si>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</si>
  <si>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</si>
  <si>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</si>
  <si>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</si>
  <si>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</si>
  <si>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</si>
  <si>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</si>
  <si>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</si>
  <si>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</si>
  <si>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</si>
  <si>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</si>
  <si>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</si>
  <si>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</si>
  <si>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</si>
  <si>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</si>
  <si>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</si>
  <si>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</si>
  <si>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</si>
  <si>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</si>
  <si>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</si>
  <si>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</si>
  <si>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</si>
  <si>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</si>
  <si>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</si>
  <si>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</si>
  <si>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</si>
  <si>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</si>
  <si>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</si>
  <si>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</si>
  <si>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</si>
  <si>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</si>
  <si>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</si>
  <si>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</si>
  <si>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</si>
  <si>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</si>
  <si>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</si>
  <si>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</si>
  <si>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</si>
  <si>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</si>
  <si>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</si>
  <si>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</si>
  <si>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</si>
  <si>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</si>
  <si>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</si>
  <si>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</si>
  <si>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</si>
  <si>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</si>
  <si>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</si>
  <si>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</si>
  <si>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</si>
  <si>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</si>
  <si>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</si>
  <si>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</si>
  <si>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</si>
  <si>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</si>
  <si>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</si>
  <si>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</si>
  <si>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</si>
  <si>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</si>
  <si>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</si>
  <si>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</si>
  <si>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</si>
  <si>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</si>
  <si>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</si>
  <si>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</si>
  <si>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</si>
  <si>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</si>
  <si>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</si>
  <si>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</si>
  <si>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</si>
  <si>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</si>
  <si>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</si>
  <si>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</si>
  <si>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</si>
  <si>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</si>
  <si>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</si>
  <si>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</si>
  <si>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</si>
  <si>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</si>
  <si>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</si>
  <si>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</si>
  <si>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</si>
  <si>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</si>
  <si>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</si>
  <si>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</si>
  <si>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</si>
  <si>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</si>
  <si>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</si>
  <si>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</si>
  <si>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</si>
  <si>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</si>
  <si>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</si>
  <si>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</si>
  <si>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</si>
  <si>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</si>
  <si>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</si>
  <si>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</si>
  <si>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</si>
  <si>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</si>
  <si>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</si>
  <si>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</si>
  <si>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</si>
  <si>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</si>
  <si>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</si>
  <si>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</si>
  <si>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</si>
  <si>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</si>
  <si>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</si>
  <si>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</si>
  <si>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</si>
  <si>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</si>
  <si>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</si>
  <si>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</si>
  <si>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</si>
  <si>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</si>
  <si>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</si>
  <si>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</si>
  <si>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</si>
  <si>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</si>
  <si>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</si>
  <si>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</si>
  <si>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</si>
  <si>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</si>
  <si>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</si>
  <si>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</si>
  <si>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</si>
  <si>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</si>
  <si>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</si>
  <si>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</si>
  <si>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</si>
  <si>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</si>
  <si>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</si>
  <si>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</si>
  <si>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</si>
  <si>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</si>
  <si>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</si>
  <si>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</si>
  <si>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</si>
  <si>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</si>
  <si>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</si>
  <si>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</si>
  <si>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</si>
  <si>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</si>
  <si>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</si>
  <si>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</si>
  <si>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</si>
  <si>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</si>
  <si>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</si>
  <si>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</si>
  <si>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</si>
  <si>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</si>
  <si>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</si>
  <si>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</si>
  <si>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</si>
  <si>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</si>
  <si>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</si>
  <si>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</si>
  <si>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</si>
  <si>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</si>
  <si>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</si>
  <si>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</si>
  <si>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</si>
  <si>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</si>
  <si>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</si>
  <si>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</si>
  <si>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</si>
  <si>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</si>
  <si>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</si>
  <si>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</si>
  <si>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</si>
  <si>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</si>
  <si>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</si>
  <si>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</si>
  <si>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</si>
  <si>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</si>
  <si>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</si>
  <si>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</si>
  <si>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</si>
  <si>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</si>
  <si>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</si>
  <si>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</si>
  <si>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</si>
  <si>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</si>
  <si>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</si>
  <si>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</si>
  <si>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</si>
  <si>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</si>
  <si>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</si>
  <si>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</si>
  <si>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</si>
  <si>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</si>
  <si>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</si>
  <si>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</si>
  <si>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</si>
  <si>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</si>
  <si>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</si>
  <si>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</si>
  <si>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</si>
  <si>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</si>
  <si>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</si>
  <si>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</si>
  <si>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</si>
  <si>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</si>
  <si>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</si>
  <si>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</si>
  <si>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</si>
  <si>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</si>
  <si>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</si>
  <si>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</si>
  <si>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</si>
  <si>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</si>
  <si>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</si>
  <si>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</si>
  <si>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</si>
  <si>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</si>
  <si>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</si>
  <si>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</si>
  <si>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</si>
  <si>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</si>
  <si>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</si>
  <si>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</si>
  <si>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</si>
  <si>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</si>
  <si>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</si>
  <si>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</si>
  <si>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</si>
  <si>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</si>
  <si>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</si>
  <si>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</si>
  <si>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</si>
  <si>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</si>
  <si>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</si>
  <si>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</si>
  <si>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</si>
  <si>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</si>
  <si>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</si>
  <si>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</si>
  <si>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</si>
  <si>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</si>
  <si>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</si>
  <si>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</si>
  <si>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</si>
  <si>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</si>
  <si>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</si>
  <si>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</si>
  <si>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</si>
  <si>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</si>
  <si>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</si>
  <si>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</si>
  <si>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</si>
  <si>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</si>
  <si>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</si>
  <si>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</si>
  <si>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</si>
  <si>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</si>
  <si>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</si>
  <si>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</si>
  <si>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</si>
  <si>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</si>
  <si>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</si>
  <si>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</si>
  <si>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</si>
  <si>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</si>
  <si>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</si>
  <si>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</si>
  <si>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</si>
  <si>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</si>
  <si>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</si>
  <si>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</si>
  <si>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</si>
  <si>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</si>
  <si>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</si>
  <si>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</si>
  <si>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</si>
  <si>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</si>
  <si>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</si>
  <si>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</si>
  <si>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</si>
  <si>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</si>
  <si>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</si>
  <si>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</si>
  <si>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</si>
  <si>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</si>
  <si>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</si>
  <si>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</si>
  <si>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</si>
  <si>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</si>
  <si>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</si>
  <si>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</si>
  <si>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</si>
  <si>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</si>
  <si>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</si>
  <si>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</si>
  <si>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</si>
  <si>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</si>
  <si>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</si>
  <si>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</si>
  <si>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</si>
  <si>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</si>
  <si>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</si>
  <si>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</si>
  <si>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</si>
  <si>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</si>
  <si>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</si>
  <si>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</si>
  <si>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</si>
  <si>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</si>
  <si>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</si>
  <si>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</si>
  <si>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</si>
  <si>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</si>
  <si>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</si>
  <si>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</si>
  <si>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</si>
  <si>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</si>
  <si>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</si>
  <si>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</si>
  <si>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</si>
  <si>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</si>
  <si>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</si>
  <si>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</si>
  <si>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</si>
  <si>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</si>
  <si>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</si>
  <si>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</si>
  <si>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</si>
  <si>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</si>
  <si>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</si>
  <si>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</si>
  <si>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</si>
  <si>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</si>
  <si>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</si>
  <si>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</si>
  <si>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</si>
  <si>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</si>
  <si>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</si>
  <si>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</si>
  <si>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</si>
  <si>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</si>
  <si>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</si>
  <si>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</si>
  <si>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</si>
  <si>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</si>
  <si>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</si>
  <si>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</si>
  <si>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</si>
  <si>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</si>
  <si>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</si>
  <si>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</si>
  <si>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</si>
  <si>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</si>
  <si>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</si>
  <si>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</si>
  <si>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</si>
  <si>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</si>
  <si>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</si>
  <si>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</si>
  <si>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</si>
  <si>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</si>
  <si>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</si>
  <si>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</si>
  <si>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</si>
  <si>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</si>
  <si>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</si>
  <si>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</si>
  <si>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</si>
  <si>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</si>
  <si>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</si>
  <si>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</si>
  <si>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</si>
  <si>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</si>
  <si>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</si>
  <si>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</si>
  <si>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</si>
  <si>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</si>
  <si>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</si>
  <si>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</si>
  <si>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</si>
  <si>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</si>
  <si>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</si>
  <si>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</si>
  <si>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</si>
  <si>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</si>
  <si>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</si>
  <si>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</si>
  <si>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</si>
  <si>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</si>
  <si>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</si>
  <si>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</si>
  <si>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</si>
  <si>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</si>
  <si>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</si>
  <si>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</si>
  <si>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</si>
  <si>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</si>
  <si>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</si>
  <si>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</si>
  <si>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</si>
  <si>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</si>
  <si>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</si>
  <si>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</si>
  <si>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</si>
  <si>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</si>
  <si>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</si>
  <si>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</si>
  <si>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</si>
  <si>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</si>
  <si>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</si>
  <si>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</si>
  <si>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</si>
  <si>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</si>
  <si>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</si>
  <si>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</si>
  <si>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</si>
  <si>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</si>
  <si>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</si>
  <si>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</si>
  <si>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</si>
  <si>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</si>
  <si>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</si>
  <si>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</si>
  <si>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</si>
  <si>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</si>
  <si>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</si>
  <si>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</si>
  <si>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</si>
  <si>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</si>
  <si>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</si>
  <si>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</si>
  <si>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</si>
  <si>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</si>
  <si>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</si>
  <si>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</si>
  <si>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</si>
  <si>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</si>
  <si>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</si>
  <si>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</si>
  <si>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</si>
  <si>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</si>
  <si>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</si>
  <si>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</si>
  <si>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</si>
  <si>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</si>
  <si>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</si>
  <si>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</si>
  <si>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</si>
  <si>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</si>
  <si>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</si>
  <si>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</si>
  <si>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</si>
  <si>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</si>
  <si>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</si>
  <si>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</si>
  <si>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</si>
  <si>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</si>
  <si>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</si>
  <si>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</si>
  <si>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</si>
  <si>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</si>
  <si>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</si>
  <si>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</si>
  <si>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</si>
  <si>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</si>
  <si>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</si>
  <si>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</si>
  <si>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</si>
  <si>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</si>
  <si>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</si>
  <si>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</si>
  <si>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</si>
  <si>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</si>
  <si>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</si>
  <si>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</si>
  <si>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</si>
  <si>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</si>
  <si>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</si>
  <si>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</si>
  <si>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</si>
  <si>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</si>
  <si>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</si>
  <si>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</si>
  <si>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</si>
  <si>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</si>
  <si>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</si>
  <si>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</si>
  <si>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</si>
  <si>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</si>
  <si>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</si>
  <si>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</si>
  <si>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</si>
  <si>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</si>
  <si>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</si>
  <si>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</si>
  <si>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</si>
  <si>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</si>
  <si>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</si>
  <si>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</si>
  <si>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</si>
  <si>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</si>
  <si>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</si>
  <si>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</si>
  <si>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</si>
  <si>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</si>
  <si>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</si>
  <si>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</si>
  <si>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</si>
  <si>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</si>
  <si>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</si>
  <si>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</si>
  <si>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</si>
  <si>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</si>
  <si>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</si>
  <si>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</si>
  <si>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</si>
  <si>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</si>
  <si>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</si>
  <si>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</si>
  <si>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</si>
  <si>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</si>
  <si>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</si>
  <si>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</si>
  <si>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</si>
  <si>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</si>
  <si>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</si>
  <si>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</si>
  <si>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</si>
  <si>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</si>
  <si>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</si>
  <si>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</si>
  <si>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</si>
  <si>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</si>
  <si>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</si>
  <si>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</si>
  <si>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</si>
  <si>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</si>
  <si>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</si>
  <si>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</si>
  <si>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</si>
  <si>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</si>
  <si>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</si>
  <si>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</si>
  <si>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</si>
  <si>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</si>
  <si>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</si>
  <si>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</si>
  <si>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</si>
  <si>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</si>
  <si>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</si>
  <si>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</si>
  <si>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</si>
  <si>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</si>
  <si>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</si>
  <si>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</si>
  <si>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</si>
  <si>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</si>
  <si>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</si>
  <si>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</si>
  <si>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</si>
  <si>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</si>
  <si>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</si>
  <si>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</si>
  <si>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</si>
  <si>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</si>
  <si>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</si>
  <si>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</si>
  <si>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</si>
  <si>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</si>
  <si>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</si>
  <si>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</si>
  <si>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</si>
  <si>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</si>
  <si>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</si>
  <si>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</si>
  <si>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</si>
  <si>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</si>
  <si>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</si>
  <si>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</si>
  <si>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</si>
  <si>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</si>
  <si>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</si>
  <si>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</si>
  <si>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</si>
  <si>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</si>
  <si>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</si>
  <si>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</si>
  <si>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</si>
  <si>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</si>
  <si>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</si>
  <si>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</si>
  <si>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</si>
  <si>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</si>
  <si>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</si>
  <si>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</si>
  <si>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</si>
  <si>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</si>
  <si>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</si>
  <si>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</si>
  <si>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</si>
  <si>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</si>
  <si>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</si>
  <si>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</si>
  <si>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</si>
  <si>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</si>
  <si>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</si>
  <si>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</si>
  <si>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</si>
  <si>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</si>
  <si>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</si>
  <si>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</si>
  <si>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</si>
  <si>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</si>
  <si>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</si>
  <si>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</si>
  <si>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</si>
  <si>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</si>
  <si>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</si>
  <si>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</si>
  <si>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</si>
  <si>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</si>
  <si>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</si>
  <si>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</si>
  <si>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</si>
  <si>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</si>
  <si>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</si>
  <si>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</si>
  <si>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</si>
  <si>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</si>
  <si>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</si>
  <si>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</si>
  <si>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</si>
  <si>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</si>
  <si>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</si>
  <si>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</si>
  <si>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</si>
  <si>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</si>
  <si>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</si>
  <si>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</si>
  <si>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</si>
  <si>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</si>
  <si>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</si>
  <si>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</si>
  <si>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</si>
  <si>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</si>
  <si>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</si>
  <si>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</si>
  <si>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</si>
  <si>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</si>
  <si>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</si>
  <si>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</si>
  <si>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</si>
  <si>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</si>
  <si>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</si>
  <si>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</si>
  <si>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</si>
  <si>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</si>
  <si>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</si>
  <si>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</si>
  <si>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</si>
  <si>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</si>
  <si>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</si>
  <si>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</si>
  <si>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</si>
  <si>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</si>
  <si>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</si>
  <si>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</si>
  <si>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</si>
  <si>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</si>
  <si>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</si>
  <si>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</si>
  <si>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</si>
  <si>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</si>
  <si>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</si>
  <si>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</si>
  <si>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</si>
  <si>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</si>
  <si>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</si>
  <si>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</si>
  <si>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</si>
  <si>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</si>
  <si>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</si>
  <si>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</si>
  <si>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</si>
  <si>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</si>
  <si>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</si>
  <si>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</si>
  <si>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</si>
  <si>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</si>
  <si>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</si>
  <si>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</si>
  <si>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</si>
  <si>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</si>
  <si>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</si>
  <si>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</si>
  <si>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</si>
  <si>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</si>
  <si>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</si>
  <si>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</si>
  <si>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</si>
  <si>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</si>
  <si>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</si>
  <si>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</si>
  <si>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</si>
  <si>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</si>
  <si>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</si>
  <si>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</si>
  <si>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</si>
  <si>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</si>
  <si>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</si>
  <si>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</si>
  <si>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</si>
  <si>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</si>
  <si>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</si>
  <si>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</si>
  <si>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</si>
  <si>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</si>
  <si>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</si>
  <si>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</si>
  <si>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</si>
  <si>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</si>
  <si>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</si>
  <si>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</si>
  <si>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</si>
  <si>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</si>
  <si>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</si>
  <si>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</si>
  <si>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</si>
  <si>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</si>
  <si>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</si>
  <si>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</si>
  <si>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</si>
  <si>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</si>
  <si>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</si>
  <si>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</si>
  <si>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</si>
  <si>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</si>
  <si>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</si>
  <si>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</si>
  <si>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</si>
  <si>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</si>
  <si>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</si>
  <si>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</si>
  <si>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</si>
  <si>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</si>
  <si>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</si>
  <si>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</si>
  <si>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</si>
  <si>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</si>
  <si>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</si>
  <si>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</si>
  <si>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</si>
  <si>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</si>
  <si>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</si>
  <si>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</si>
  <si>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</si>
  <si>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</si>
  <si>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</si>
  <si>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</si>
  <si>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</si>
  <si>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</si>
  <si>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</si>
  <si>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</si>
  <si>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</si>
  <si>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</si>
  <si>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</si>
  <si>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</si>
  <si>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</si>
  <si>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</si>
  <si>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</si>
  <si>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</si>
  <si>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</si>
  <si>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</si>
  <si>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</si>
  <si>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</si>
  <si>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</si>
  <si>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</si>
  <si>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</si>
  <si>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</si>
  <si>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</si>
  <si>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</si>
  <si>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</si>
  <si>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</si>
  <si>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</si>
  <si>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</si>
  <si>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</si>
  <si>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</si>
  <si>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</si>
  <si>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</si>
  <si>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</si>
  <si>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</si>
  <si>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</si>
  <si>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</si>
  <si>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</si>
  <si>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</si>
  <si>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</si>
  <si>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</si>
  <si>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</si>
  <si>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</si>
  <si>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</si>
  <si>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</si>
  <si>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</si>
  <si>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</si>
  <si>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</si>
  <si>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</si>
  <si>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</si>
  <si>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</si>
  <si>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</si>
  <si>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</si>
  <si>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</si>
  <si>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</si>
  <si>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</si>
  <si>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</si>
  <si>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</si>
  <si>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</si>
  <si>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</si>
  <si>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</si>
  <si>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</si>
  <si>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</si>
  <si>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</si>
  <si>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</si>
  <si>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</si>
  <si>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</si>
  <si>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</si>
  <si>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</si>
  <si>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</si>
  <si>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</si>
  <si>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</si>
  <si>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</si>
  <si>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</si>
  <si>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</si>
  <si>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</si>
  <si>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</si>
  <si>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</si>
  <si>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</si>
  <si>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</si>
  <si>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</si>
  <si>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</si>
  <si>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</si>
  <si>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</si>
  <si>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</si>
  <si>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</si>
  <si>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</si>
  <si>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</si>
  <si>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</si>
  <si>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</si>
  <si>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</si>
  <si>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</si>
  <si>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</si>
  <si>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</si>
  <si>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</si>
  <si>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</si>
  <si>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</si>
  <si>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</si>
  <si>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</si>
  <si>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</si>
  <si>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</si>
  <si>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</si>
  <si>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</si>
  <si>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</si>
  <si>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</si>
  <si>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</si>
  <si>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</si>
  <si>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</si>
  <si>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</si>
  <si>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</si>
  <si>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</si>
  <si>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</si>
  <si>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</si>
  <si>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</si>
  <si>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</si>
  <si>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</si>
  <si>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</si>
  <si>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</si>
  <si>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</si>
  <si>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</si>
  <si>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</si>
  <si>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</si>
  <si>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</si>
  <si>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</si>
  <si>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</si>
  <si>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</si>
  <si>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</si>
  <si>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</si>
  <si>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</si>
  <si>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</si>
  <si>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</si>
  <si>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</si>
  <si>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</si>
  <si>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</si>
  <si>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</si>
  <si>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</si>
  <si>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</si>
  <si>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</si>
  <si>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</si>
  <si>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</si>
  <si>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</si>
  <si>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</si>
  <si>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</si>
  <si>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</si>
  <si>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</si>
  <si>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</si>
  <si>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</si>
  <si>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</si>
  <si>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</si>
  <si>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</si>
  <si>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</si>
  <si>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</si>
  <si>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</si>
  <si>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</si>
  <si>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</si>
  <si>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</si>
  <si>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</si>
  <si>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</si>
  <si>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</si>
  <si>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</si>
  <si>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</si>
  <si>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</si>
  <si>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</si>
  <si>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</si>
  <si>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</si>
  <si>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</si>
  <si>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</si>
  <si>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</si>
  <si>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</si>
  <si>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</si>
  <si>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</si>
  <si>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</si>
  <si>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</si>
  <si>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</si>
  <si>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</si>
  <si>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</si>
  <si>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</si>
  <si>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</si>
  <si>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</si>
  <si>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</si>
  <si>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</si>
  <si>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</si>
  <si>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</si>
  <si>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</si>
  <si>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</si>
  <si>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</si>
  <si>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</si>
  <si>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</si>
  <si>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</si>
  <si>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</si>
  <si>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</si>
  <si>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</si>
  <si>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</si>
  <si>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</si>
  <si>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</si>
  <si>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</si>
  <si>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</si>
  <si>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</si>
  <si>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</si>
  <si>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</si>
  <si>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</si>
  <si>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</si>
  <si>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</si>
  <si>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</si>
  <si>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</si>
  <si>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</si>
  <si>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</si>
  <si>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</si>
  <si>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</si>
  <si>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</si>
  <si>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</si>
  <si>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</si>
  <si>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</si>
  <si>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</si>
  <si>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</si>
  <si>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</si>
  <si>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</si>
  <si>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</si>
  <si>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</si>
  <si>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</si>
  <si>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</si>
  <si>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</si>
  <si>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</si>
  <si>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</si>
  <si>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</si>
  <si>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</si>
  <si>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</si>
  <si>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</si>
  <si>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</si>
  <si>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</si>
  <si>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</si>
  <si>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</si>
  <si>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</si>
  <si>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</si>
  <si>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</si>
  <si>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</si>
  <si>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</si>
  <si>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</si>
  <si>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</si>
  <si>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</si>
  <si>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</si>
  <si>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</si>
  <si>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</si>
  <si>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</si>
  <si>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</si>
  <si>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</si>
  <si>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</si>
  <si>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</si>
  <si>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</si>
  <si>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</si>
  <si>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</si>
  <si>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</si>
  <si>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</si>
  <si>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</si>
  <si>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</si>
  <si>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</si>
  <si>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</si>
  <si>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</si>
  <si>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</si>
  <si>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</si>
  <si>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</si>
  <si>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</si>
  <si>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</si>
  <si>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</si>
  <si>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</si>
  <si>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</si>
  <si>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</si>
  <si>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</si>
  <si>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</si>
  <si>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</si>
  <si>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</si>
  <si>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</si>
  <si>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</si>
  <si>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</si>
  <si>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</si>
  <si>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</si>
  <si>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</si>
  <si>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</si>
  <si>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</si>
  <si>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</si>
  <si>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</si>
  <si>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</si>
  <si>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</si>
  <si>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</si>
  <si>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</si>
  <si>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</si>
  <si>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</si>
  <si>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</si>
  <si>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</si>
  <si>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</si>
  <si>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</si>
  <si>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</si>
  <si>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</si>
  <si>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</si>
  <si>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</si>
  <si>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</si>
  <si>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</si>
  <si>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</si>
  <si>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</si>
  <si>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</si>
  <si>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</si>
  <si>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</si>
  <si>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</si>
  <si>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</si>
  <si>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</si>
  <si>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</si>
  <si>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</si>
  <si>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</si>
  <si>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</si>
  <si>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</si>
  <si>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</si>
  <si>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</si>
  <si>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</si>
  <si>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</si>
  <si>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</si>
  <si>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</si>
  <si>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</si>
  <si>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</si>
  <si>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</si>
  <si>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</si>
  <si>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</si>
  <si>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</si>
  <si>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</si>
  <si>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</si>
  <si>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</si>
  <si>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</si>
  <si>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</si>
  <si>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</si>
  <si>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</si>
  <si>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</si>
  <si>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</si>
  <si>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</si>
  <si>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</si>
  <si>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</si>
  <si>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</si>
  <si>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</si>
  <si>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</si>
  <si>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</si>
  <si>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</si>
  <si>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</si>
  <si>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</si>
  <si>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</si>
  <si>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</si>
  <si>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</si>
  <si>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</si>
  <si>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</si>
  <si>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</si>
  <si>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</si>
  <si>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</si>
  <si>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</si>
  <si>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</si>
  <si>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</si>
  <si>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</si>
  <si>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</si>
  <si>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</si>
  <si>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</si>
  <si>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</si>
  <si>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</si>
  <si>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</si>
  <si>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</si>
  <si>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</si>
  <si>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</si>
  <si>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</si>
  <si>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</si>
  <si>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</si>
  <si>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</si>
  <si>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</si>
  <si>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</si>
  <si>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</si>
  <si>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</si>
  <si>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</si>
  <si>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</si>
  <si>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</si>
  <si>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</si>
  <si>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</si>
  <si>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</si>
  <si>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</si>
  <si>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</si>
  <si>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</si>
  <si>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</si>
  <si>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</si>
  <si>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</si>
  <si>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</si>
  <si>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</si>
  <si>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</si>
  <si>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</si>
  <si>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</si>
  <si>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</si>
  <si>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</si>
  <si>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</si>
  <si>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</si>
  <si>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</si>
  <si>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</si>
  <si>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</si>
  <si>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</si>
  <si>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</si>
  <si>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</si>
  <si>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</si>
  <si>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</si>
  <si>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</si>
  <si>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</si>
  <si>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</si>
  <si>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</si>
  <si>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</si>
  <si>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</si>
  <si>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</si>
  <si>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</si>
  <si>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</si>
  <si>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</si>
  <si>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</si>
  <si>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</si>
  <si>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</si>
  <si>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</si>
  <si>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</si>
  <si>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</si>
  <si>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</si>
  <si>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</si>
  <si>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</si>
  <si>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</si>
  <si>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</si>
  <si>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</si>
  <si>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</si>
  <si>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</si>
  <si>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</si>
  <si>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</si>
  <si>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</si>
  <si>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</si>
  <si>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</si>
  <si>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</si>
  <si>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</si>
  <si>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</si>
  <si>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</si>
  <si>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</si>
  <si>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</si>
  <si>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</si>
  <si>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</si>
  <si>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</si>
  <si>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</si>
  <si>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</si>
  <si>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</si>
  <si>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</si>
  <si>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</si>
  <si>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</si>
  <si>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</si>
  <si>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</si>
  <si>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</si>
  <si>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</si>
  <si>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</si>
  <si>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</si>
  <si>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</si>
  <si>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</si>
  <si>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</si>
  <si>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</si>
  <si>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</si>
  <si>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</si>
  <si>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</si>
  <si>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</si>
  <si>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</si>
  <si>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</si>
  <si>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</si>
  <si>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</si>
  <si>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</si>
  <si>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</si>
  <si>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</si>
  <si>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</si>
  <si>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</si>
  <si>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</si>
  <si>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</si>
  <si>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</si>
  <si>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</si>
  <si>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</si>
  <si>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</si>
  <si>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</si>
  <si>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</si>
  <si>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</si>
  <si>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</si>
  <si>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</si>
  <si>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</si>
  <si>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</si>
  <si>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</si>
  <si>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</si>
  <si>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</si>
  <si>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</si>
  <si>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</si>
  <si>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</si>
  <si>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</si>
  <si>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</si>
  <si>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</si>
  <si>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</si>
  <si>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</si>
  <si>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</si>
  <si>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</si>
  <si>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</si>
  <si>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</si>
  <si>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</si>
  <si>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</si>
  <si>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</si>
  <si>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</si>
  <si>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</si>
  <si>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</si>
  <si>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</si>
  <si>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</si>
  <si>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</si>
  <si>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</si>
  <si>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</si>
  <si>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</si>
  <si>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</si>
  <si>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</si>
  <si>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</si>
  <si>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</si>
  <si>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</si>
  <si>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</si>
  <si>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</si>
  <si>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</si>
  <si>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</si>
  <si>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</si>
  <si>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</si>
  <si>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</si>
  <si>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</si>
  <si>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</si>
  <si>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</si>
  <si>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</si>
  <si>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</si>
  <si>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</si>
  <si>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</si>
  <si>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</si>
  <si>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</si>
  <si>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</si>
  <si>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</si>
  <si>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</si>
  <si>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</si>
  <si>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</si>
  <si>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</si>
  <si>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</si>
  <si>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</si>
  <si>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</si>
  <si>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</si>
  <si>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</si>
  <si>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</si>
  <si>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</si>
  <si>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</si>
  <si>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</si>
  <si>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</si>
  <si>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</si>
  <si>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</si>
  <si>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</si>
  <si>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</si>
  <si>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</si>
  <si>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</si>
  <si>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</si>
  <si>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</si>
  <si>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</si>
  <si>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</si>
  <si>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</si>
  <si>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</si>
  <si>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</si>
  <si>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</si>
  <si>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</si>
  <si>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</si>
  <si>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</si>
  <si>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</si>
  <si>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</si>
  <si>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</si>
  <si>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</si>
  <si>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</si>
  <si>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</si>
  <si>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</si>
  <si>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</si>
  <si>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</si>
  <si>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</si>
  <si>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</si>
  <si>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</si>
  <si>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</si>
  <si>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</si>
  <si>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</si>
  <si>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</si>
  <si>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</si>
  <si>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</si>
  <si>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</si>
  <si>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</si>
  <si>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</si>
  <si>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</si>
  <si>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</si>
  <si>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</si>
  <si>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</si>
  <si>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</si>
  <si>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</si>
  <si>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</si>
  <si>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</si>
  <si>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</si>
  <si>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</si>
  <si>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</si>
  <si>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</si>
  <si>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</si>
  <si>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</si>
  <si>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</si>
  <si>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</si>
  <si>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</si>
  <si>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</si>
  <si>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</si>
  <si>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</si>
  <si>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</si>
  <si>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</si>
  <si>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</si>
  <si>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</si>
  <si>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</si>
  <si>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</si>
  <si>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</si>
  <si>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</si>
  <si>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</si>
  <si>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</si>
  <si>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</si>
  <si>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</si>
  <si>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</si>
  <si>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</si>
  <si>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</si>
  <si>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</si>
  <si>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</si>
  <si>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</si>
  <si>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</si>
  <si>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</si>
  <si>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</si>
  <si>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</si>
  <si>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</si>
  <si>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</si>
  <si>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</si>
  <si>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</si>
  <si>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</si>
  <si>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</si>
  <si>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</si>
  <si>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</si>
  <si>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</si>
  <si>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</si>
  <si>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</si>
  <si>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</si>
  <si>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</si>
  <si>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</si>
  <si>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</si>
  <si>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</si>
  <si>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</si>
  <si>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</si>
  <si>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</si>
  <si>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</si>
  <si>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</si>
  <si>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</si>
  <si>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</si>
  <si>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</si>
  <si>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</si>
  <si>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</si>
  <si>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</si>
  <si>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</si>
  <si>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</si>
  <si>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</si>
  <si>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</si>
  <si>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</si>
  <si>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</si>
  <si>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</si>
  <si>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</si>
  <si>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</si>
  <si>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</si>
  <si>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</si>
  <si>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</si>
  <si>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</si>
  <si>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</si>
  <si>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</si>
  <si>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</si>
  <si>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</si>
  <si>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</si>
  <si>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</si>
  <si>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</si>
  <si>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</si>
  <si>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</si>
  <si>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</si>
  <si>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</si>
  <si>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</si>
  <si>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</si>
  <si>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</si>
  <si>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</si>
  <si>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</si>
  <si>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</si>
  <si>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</si>
  <si>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</si>
  <si>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</si>
  <si>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</si>
  <si>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</si>
  <si>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</si>
  <si>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</si>
  <si>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</si>
  <si>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</si>
  <si>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</si>
  <si>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</si>
  <si>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</si>
  <si>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</si>
  <si>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</si>
  <si>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</si>
  <si>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</si>
  <si>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</si>
  <si>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</si>
  <si>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</si>
  <si>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</si>
  <si>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</si>
  <si>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</si>
  <si>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</si>
  <si>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</si>
  <si>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</si>
  <si>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</si>
  <si>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</si>
  <si>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</si>
  <si>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</si>
  <si>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</si>
  <si>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</si>
  <si>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</si>
  <si>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</si>
  <si>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</si>
  <si>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</si>
  <si>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</si>
  <si>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</si>
  <si>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</si>
  <si>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</si>
  <si>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</si>
  <si>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</si>
  <si>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</si>
  <si>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</si>
  <si>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</si>
  <si>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</si>
  <si>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</si>
  <si>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</si>
  <si>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</si>
  <si>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</si>
  <si>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</si>
  <si>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</si>
  <si>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</si>
  <si>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</si>
  <si>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</si>
  <si>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</si>
  <si>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</si>
  <si>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</si>
  <si>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</si>
  <si>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</si>
  <si>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</si>
  <si>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</si>
  <si>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</si>
  <si>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</si>
  <si>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</si>
  <si>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</si>
  <si>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</si>
  <si>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</si>
  <si>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</si>
  <si>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</si>
  <si>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</si>
  <si>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</si>
  <si>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</si>
  <si>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</si>
  <si>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</si>
  <si>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</si>
  <si>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</si>
  <si>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</si>
  <si>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</si>
  <si>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</si>
  <si>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</si>
  <si>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</si>
  <si>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</si>
  <si>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</si>
  <si>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</si>
  <si>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</si>
  <si>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</si>
  <si>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</si>
  <si>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</si>
  <si>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</si>
  <si>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</si>
  <si>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</si>
  <si>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</si>
  <si>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</si>
  <si>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</si>
  <si>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</si>
  <si>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</si>
  <si>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</si>
  <si>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</si>
  <si>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</si>
  <si>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</si>
  <si>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</si>
  <si>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</si>
  <si>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</si>
  <si>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</si>
  <si>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</si>
  <si>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</si>
  <si>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</si>
  <si>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</si>
  <si>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</si>
  <si>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</si>
  <si>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</si>
  <si>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</si>
  <si>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</si>
  <si>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</si>
  <si>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</si>
  <si>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</si>
  <si>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</si>
  <si>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</si>
  <si>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</si>
  <si>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</si>
  <si>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</si>
  <si>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</si>
  <si>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</si>
  <si>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</si>
  <si>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</si>
  <si>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</si>
  <si>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</si>
  <si>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</si>
  <si>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</si>
  <si>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</si>
  <si>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</si>
  <si>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</si>
  <si>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</si>
  <si>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</si>
  <si>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</si>
  <si>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</si>
  <si>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</si>
  <si>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</si>
  <si>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</si>
  <si>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</si>
  <si>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</si>
  <si>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</si>
  <si>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</si>
  <si>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</si>
  <si>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</si>
  <si>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</si>
  <si>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</si>
  <si>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</si>
  <si>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</si>
  <si>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</si>
  <si>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</si>
  <si>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</si>
  <si>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</si>
  <si>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</si>
  <si>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</si>
  <si>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</si>
  <si>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</si>
  <si>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</si>
  <si>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</si>
  <si>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</si>
  <si>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</si>
  <si>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</si>
  <si>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</si>
  <si>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</si>
  <si>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</si>
  <si>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</si>
  <si>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</si>
  <si>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</si>
  <si>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</si>
  <si>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</si>
  <si>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</si>
  <si>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</si>
  <si>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</si>
  <si>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</si>
  <si>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</si>
  <si>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</si>
  <si>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</si>
  <si>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</si>
  <si>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</si>
  <si>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</si>
  <si>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</si>
  <si>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</si>
  <si>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</si>
  <si>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</si>
  <si>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</si>
  <si>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</si>
  <si>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</si>
  <si>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</si>
  <si>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</si>
  <si>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</si>
  <si>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</si>
  <si>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</si>
  <si>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</si>
  <si>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</si>
  <si>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</si>
  <si>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</si>
  <si>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</si>
  <si>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</si>
  <si>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</si>
  <si>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</si>
  <si>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</si>
  <si>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</si>
  <si>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</si>
  <si>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</si>
  <si>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</si>
  <si>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</si>
  <si>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</si>
  <si>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</si>
  <si>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</si>
  <si>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</si>
  <si>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</si>
  <si>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</si>
  <si>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</si>
  <si>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</si>
  <si>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</si>
  <si>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</si>
  <si>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</si>
  <si>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</si>
  <si>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</si>
  <si>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</si>
  <si>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</si>
  <si>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</si>
  <si>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</si>
  <si>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</si>
  <si>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</si>
  <si>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</si>
  <si>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</si>
  <si>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</si>
  <si>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</si>
  <si>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</si>
  <si>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</si>
  <si>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</si>
  <si>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</si>
  <si>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</si>
  <si>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</si>
  <si>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</si>
  <si>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</si>
  <si>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</si>
  <si>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</si>
  <si>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</si>
  <si>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</si>
  <si>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</si>
  <si>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</si>
  <si>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</si>
  <si>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</si>
  <si>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</si>
  <si>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</si>
  <si>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</si>
  <si>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</si>
  <si>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</si>
  <si>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</si>
  <si>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</si>
  <si>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</si>
  <si>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</si>
  <si>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</si>
  <si>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</si>
  <si>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</si>
  <si>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</si>
  <si>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</si>
  <si>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</si>
  <si>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</si>
  <si>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</si>
  <si>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</si>
  <si>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</si>
  <si>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</si>
  <si>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</si>
  <si>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</si>
  <si>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</si>
  <si>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</si>
  <si>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</si>
  <si>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</si>
  <si>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</si>
  <si>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</si>
  <si>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</si>
  <si>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</si>
  <si>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</si>
  <si>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</si>
  <si>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</si>
  <si>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</si>
  <si>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</si>
  <si>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</si>
  <si>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</si>
  <si>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</si>
  <si>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</si>
  <si>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</si>
  <si>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</si>
  <si>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</si>
  <si>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</si>
  <si>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</si>
  <si>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</si>
  <si>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</si>
  <si>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</si>
  <si>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</si>
  <si>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</si>
  <si>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</si>
  <si>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</si>
  <si>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</si>
  <si>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</si>
  <si>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</si>
  <si>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</si>
  <si>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</si>
  <si>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</si>
  <si>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</si>
  <si>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</si>
  <si>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</si>
  <si>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</si>
  <si>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</si>
  <si>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</si>
  <si>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</si>
  <si>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</si>
  <si>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</si>
  <si>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</si>
  <si>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</si>
  <si>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</si>
  <si>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</si>
  <si>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</si>
  <si>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</si>
  <si>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</si>
  <si>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</si>
  <si>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</si>
  <si>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</si>
  <si>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</si>
  <si>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</si>
  <si>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</si>
  <si>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</si>
  <si>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</si>
  <si>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</si>
  <si>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</si>
  <si>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</si>
  <si>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</si>
  <si>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</si>
  <si>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</si>
  <si>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</si>
  <si>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</si>
  <si>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</si>
  <si>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</si>
  <si>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</si>
  <si>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</si>
  <si>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</si>
  <si>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</si>
  <si>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</si>
  <si>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</si>
  <si>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</si>
  <si>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</si>
  <si>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</si>
  <si>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</si>
  <si>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</si>
  <si>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</si>
  <si>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</si>
  <si>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</si>
  <si>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</si>
  <si>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</si>
  <si>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</si>
  <si>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</si>
  <si>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</si>
  <si>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</si>
  <si>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</si>
  <si>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</si>
  <si>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</si>
  <si>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</si>
  <si>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</si>
  <si>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</si>
  <si>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</si>
  <si>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</si>
  <si>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</si>
  <si>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</si>
  <si>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</si>
  <si>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</si>
  <si>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</si>
  <si>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</si>
  <si>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</si>
  <si>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</si>
  <si>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</si>
  <si>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</si>
  <si>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</si>
  <si>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</si>
  <si>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</si>
  <si>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</si>
  <si>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</si>
  <si>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</si>
  <si>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</si>
  <si>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</si>
  <si>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</si>
  <si>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</si>
  <si>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</si>
  <si>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</si>
  <si>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</si>
  <si>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</si>
  <si>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</si>
  <si>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</si>
  <si>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</si>
  <si>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</si>
  <si>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</si>
  <si>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</si>
  <si>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</si>
  <si>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</si>
  <si>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</si>
  <si>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</si>
  <si>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</si>
  <si>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</si>
  <si>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</si>
  <si>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</si>
  <si>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</si>
  <si>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</si>
  <si>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</si>
  <si>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</si>
  <si>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</si>
  <si>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</si>
  <si>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</si>
  <si>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</si>
  <si>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</si>
  <si>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</si>
  <si>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</si>
  <si>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</si>
  <si>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</si>
  <si>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</si>
  <si>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</si>
  <si>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</si>
  <si>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</si>
  <si>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</si>
  <si>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</si>
  <si>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</si>
  <si>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</si>
  <si>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</si>
  <si>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</si>
  <si>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</si>
  <si>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</si>
  <si>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</si>
  <si>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</si>
  <si>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</si>
  <si>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</si>
  <si>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</si>
  <si>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</si>
  <si>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</si>
  <si>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</si>
  <si>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</si>
  <si>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</si>
  <si>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</si>
  <si>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</si>
  <si>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</si>
  <si>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</si>
  <si>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</si>
  <si>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</si>
  <si>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</si>
  <si>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</si>
  <si>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</si>
  <si>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</si>
  <si>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</si>
  <si>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</si>
  <si>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</si>
  <si>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</si>
  <si>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</si>
  <si>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</si>
  <si>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</si>
  <si>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</si>
  <si>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</si>
  <si>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</si>
  <si>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</si>
  <si>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</si>
  <si>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</si>
  <si>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</si>
  <si>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</si>
  <si>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</si>
  <si>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</si>
  <si>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</si>
  <si>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</si>
  <si>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</si>
  <si>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</si>
  <si>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</si>
  <si>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</si>
  <si>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</si>
  <si>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</si>
  <si>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</si>
  <si>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</si>
  <si>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</si>
  <si>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</si>
  <si>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</si>
  <si>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</si>
  <si>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</si>
  <si>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</si>
  <si>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</si>
  <si>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</si>
  <si>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</si>
  <si>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</si>
  <si>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</si>
  <si>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</si>
  <si>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</si>
  <si>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</si>
  <si>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</si>
  <si>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</si>
  <si>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</si>
  <si>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</si>
  <si>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</si>
  <si>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</si>
  <si>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</si>
  <si>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</si>
  <si>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</si>
  <si>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</si>
  <si>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</si>
  <si>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</si>
  <si>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</si>
  <si>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</si>
  <si>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</si>
  <si>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</si>
  <si>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</si>
  <si>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</si>
  <si>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</si>
  <si>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</si>
  <si>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</si>
  <si>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</si>
  <si>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</si>
  <si>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</si>
  <si>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</si>
  <si>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</si>
  <si>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</si>
  <si>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</si>
  <si>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</si>
  <si>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</si>
  <si>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</si>
  <si>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</si>
  <si>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</si>
  <si>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</si>
  <si>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</si>
  <si>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</si>
  <si>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</si>
  <si>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</si>
  <si>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</si>
  <si>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</si>
  <si>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</si>
  <si>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</si>
  <si>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</si>
  <si>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</si>
  <si>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</si>
  <si>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</si>
  <si>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</si>
  <si>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</si>
  <si>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</si>
  <si>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</si>
  <si>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</si>
  <si>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</si>
  <si>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</si>
  <si>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</si>
  <si>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</si>
  <si>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</si>
  <si>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</si>
  <si>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</si>
  <si>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</si>
  <si>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</si>
  <si>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</si>
  <si>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</si>
  <si>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</si>
  <si>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</si>
  <si>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</si>
  <si>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</si>
  <si>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</si>
  <si>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</si>
  <si>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</si>
  <si>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</si>
  <si>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</si>
  <si>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</si>
  <si>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</si>
  <si>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</si>
  <si>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</si>
  <si>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</si>
  <si>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</si>
  <si>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</si>
  <si>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</si>
  <si>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</si>
  <si>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</si>
  <si>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</si>
  <si>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</si>
  <si>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</si>
  <si>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</si>
  <si>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</si>
  <si>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</si>
  <si>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</si>
  <si>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</si>
  <si>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</si>
  <si>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</si>
  <si>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</si>
  <si>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</si>
  <si>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</si>
  <si>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</si>
  <si>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</si>
  <si>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</si>
  <si>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</si>
  <si>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</si>
  <si>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</si>
  <si>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</si>
  <si>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</si>
  <si>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</si>
  <si>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</si>
  <si>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</si>
  <si>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</si>
  <si>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</si>
  <si>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</si>
  <si>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</si>
  <si>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</si>
  <si>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</si>
  <si>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</si>
  <si>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</si>
  <si>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</si>
  <si>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</si>
  <si>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</si>
  <si>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</si>
  <si>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</si>
  <si>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</si>
  <si>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</si>
  <si>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</si>
  <si>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</si>
  <si>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</si>
  <si>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</si>
  <si>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</si>
  <si>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</si>
  <si>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</si>
  <si>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</si>
  <si>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</si>
  <si>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</si>
  <si>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</si>
  <si>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</si>
  <si>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</si>
  <si>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</si>
  <si>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</si>
  <si>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</si>
  <si>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</si>
  <si>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</si>
  <si>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</si>
  <si>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</si>
  <si>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</si>
  <si>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</si>
  <si>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</si>
  <si>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</si>
  <si>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</si>
  <si>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</si>
  <si>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</si>
  <si>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</si>
  <si>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</si>
  <si>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</si>
  <si>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</si>
  <si>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</si>
  <si>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</si>
  <si>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</si>
  <si>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</si>
  <si>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</si>
  <si>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</si>
  <si>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</si>
  <si>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</si>
  <si>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</si>
  <si>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</si>
  <si>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</si>
  <si>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</si>
  <si>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</si>
  <si>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</si>
  <si>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</si>
  <si>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</si>
  <si>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</si>
  <si>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</si>
  <si>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</si>
  <si>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</si>
  <si>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</si>
  <si>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</si>
  <si>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</si>
  <si>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</si>
  <si>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</si>
  <si>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</si>
  <si>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</si>
  <si>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</si>
  <si>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</si>
  <si>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</si>
  <si>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</si>
  <si>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</si>
  <si>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</si>
  <si>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</si>
  <si>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</si>
  <si>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</si>
  <si>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</si>
  <si>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</si>
  <si>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</si>
  <si>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</si>
  <si>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</si>
  <si>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</si>
  <si>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</si>
  <si>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</si>
  <si>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</si>
  <si>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</si>
  <si>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</si>
  <si>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</si>
  <si>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</si>
  <si>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</si>
  <si>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</si>
  <si>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</si>
  <si>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</si>
  <si>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</si>
  <si>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</si>
  <si>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</si>
  <si>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</si>
  <si>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</si>
  <si>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</si>
  <si>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</si>
  <si>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</si>
  <si>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</si>
  <si>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</si>
  <si>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</si>
  <si>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</si>
  <si>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</si>
  <si>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</si>
  <si>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</si>
  <si>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</si>
  <si>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</si>
  <si>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</si>
  <si>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</si>
  <si>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</si>
  <si>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</si>
  <si>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</si>
  <si>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</si>
  <si>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</si>
  <si>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</si>
  <si>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</si>
  <si>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</si>
  <si>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</si>
  <si>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</si>
  <si>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</si>
  <si>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</si>
  <si>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</si>
  <si>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</si>
  <si>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</si>
  <si>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</si>
  <si>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</si>
  <si>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</si>
  <si>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</si>
  <si>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</si>
  <si>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</si>
  <si>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</si>
  <si>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</si>
  <si>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</si>
  <si>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</si>
  <si>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</si>
  <si>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</si>
  <si>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</si>
  <si>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</si>
  <si>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</si>
  <si>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</si>
  <si>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</si>
  <si>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</si>
  <si>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</si>
  <si>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</si>
  <si>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</si>
  <si>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</si>
  <si>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</si>
  <si>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</si>
  <si>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</si>
  <si>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</si>
  <si>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</si>
  <si>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</si>
  <si>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</si>
  <si>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</si>
  <si>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</si>
  <si>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</si>
  <si>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</si>
  <si>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</si>
  <si>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</si>
  <si>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</si>
  <si>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</si>
  <si>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</si>
  <si>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</si>
  <si>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</si>
  <si>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</si>
  <si>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</si>
  <si>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</si>
  <si>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</si>
  <si>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</si>
  <si>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</si>
  <si>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</si>
  <si>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</si>
  <si>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</si>
  <si>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</si>
  <si>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</si>
  <si>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</si>
  <si>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</si>
  <si>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</si>
  <si>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</si>
  <si>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</si>
  <si>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</si>
  <si>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</si>
  <si>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</si>
  <si>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</si>
  <si>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</si>
  <si>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</si>
  <si>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</si>
  <si>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</si>
  <si>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</si>
  <si>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</si>
  <si>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</si>
  <si>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</si>
  <si>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</si>
  <si>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</si>
  <si>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</si>
  <si>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</si>
  <si>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</si>
  <si>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</si>
  <si>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</si>
  <si>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</si>
  <si>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</si>
  <si>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</si>
  <si>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</si>
  <si>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</si>
  <si>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</si>
  <si>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</si>
  <si>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</si>
  <si>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</si>
  <si>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</si>
  <si>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</si>
  <si>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</si>
  <si>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</si>
  <si>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</si>
  <si>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</si>
  <si>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</si>
  <si>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</si>
  <si>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</si>
  <si>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</si>
  <si>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</si>
  <si>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</si>
  <si>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</si>
  <si>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</si>
  <si>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</si>
  <si>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</si>
  <si>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</si>
  <si>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</si>
  <si>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</si>
  <si>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</si>
  <si>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</si>
  <si>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</si>
  <si>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</si>
  <si>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</si>
  <si>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</si>
  <si>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</si>
  <si>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</si>
  <si>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</si>
  <si>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</si>
  <si>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</si>
  <si>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</si>
  <si>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</si>
  <si>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</si>
  <si>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</si>
  <si>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</si>
  <si>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</si>
  <si>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</si>
  <si>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</si>
  <si>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</si>
  <si>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</si>
  <si>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</si>
  <si>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</si>
  <si>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</si>
  <si>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</si>
  <si>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</si>
  <si>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</si>
  <si>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</si>
  <si>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</si>
  <si>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</si>
  <si>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</si>
  <si>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</si>
  <si>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</si>
  <si>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</si>
  <si>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</si>
  <si>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</si>
  <si>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</si>
  <si>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</si>
  <si>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</si>
  <si>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</si>
  <si>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</si>
  <si>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</si>
  <si>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</si>
  <si>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</si>
  <si>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</si>
  <si>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</si>
  <si>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</si>
  <si>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</si>
  <si>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</si>
  <si>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</si>
  <si>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</si>
  <si>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</si>
  <si>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</si>
  <si>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</si>
  <si>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</si>
  <si>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</si>
  <si>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</si>
  <si>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</si>
  <si>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</si>
  <si>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</si>
  <si>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</si>
  <si>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</si>
  <si>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</si>
  <si>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</si>
  <si>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</si>
  <si>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</si>
  <si>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</si>
  <si>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</si>
  <si>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</si>
  <si>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</si>
  <si>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</si>
  <si>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</si>
  <si>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</si>
  <si>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</si>
  <si>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</si>
  <si>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</si>
  <si>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</si>
  <si>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</si>
  <si>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</si>
  <si>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</si>
  <si>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</si>
  <si>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</si>
  <si>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</si>
  <si>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</si>
  <si>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</si>
  <si>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</si>
  <si>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</si>
  <si>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</si>
  <si>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</si>
  <si>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</si>
  <si>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</si>
  <si>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</si>
  <si>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</si>
  <si>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</si>
  <si>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</si>
  <si>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</si>
  <si>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</si>
  <si>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</si>
  <si>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</si>
  <si>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</si>
  <si>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</si>
  <si>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</si>
  <si>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</si>
  <si>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</si>
  <si>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</si>
  <si>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</si>
  <si>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</si>
  <si>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</si>
  <si>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</si>
  <si>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</si>
  <si>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</si>
  <si>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</si>
  <si>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</si>
  <si>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</si>
  <si>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</si>
  <si>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</si>
  <si>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</si>
  <si>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</si>
  <si>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</si>
  <si>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</si>
  <si>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</si>
  <si>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</si>
  <si>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</si>
  <si>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</si>
  <si>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</si>
  <si>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</si>
  <si>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</si>
  <si>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</si>
  <si>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</si>
  <si>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</si>
  <si>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</si>
  <si>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</si>
  <si>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</si>
  <si>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</si>
  <si>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</si>
  <si>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</si>
  <si>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</si>
  <si>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</si>
  <si>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</si>
  <si>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</si>
  <si>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</si>
  <si>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</si>
  <si>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</si>
  <si>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</si>
  <si>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</si>
  <si>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</si>
  <si>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</si>
  <si>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</si>
  <si>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</si>
  <si>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</si>
  <si>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</si>
  <si>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</si>
  <si>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</si>
  <si>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</si>
  <si>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</si>
  <si>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</si>
  <si>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</si>
  <si>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</si>
  <si>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</si>
  <si>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</si>
  <si>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</si>
  <si>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</si>
  <si>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</si>
  <si>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</si>
  <si>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</si>
  <si>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</si>
  <si>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</si>
  <si>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</si>
  <si>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</si>
  <si>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</si>
  <si>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</si>
  <si>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</si>
  <si>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</si>
  <si>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</si>
  <si>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</si>
  <si>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</si>
  <si>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</si>
  <si>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</si>
  <si>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</si>
  <si>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</si>
  <si>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</si>
  <si>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</si>
  <si>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</si>
  <si>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</si>
  <si>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</si>
  <si>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</si>
  <si>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</si>
  <si>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</si>
  <si>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</si>
  <si>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</si>
  <si>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</si>
  <si>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</si>
  <si>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</si>
  <si>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</si>
  <si>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</si>
  <si>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</si>
  <si>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</si>
  <si>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</si>
  <si>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</si>
  <si>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</si>
  <si>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</si>
  <si>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</si>
  <si>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</si>
  <si>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</si>
  <si>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</si>
  <si>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</si>
  <si>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</si>
  <si>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</si>
  <si>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</si>
  <si>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</si>
  <si>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</si>
  <si>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</si>
  <si>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</si>
  <si>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</si>
  <si>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</si>
  <si>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</si>
  <si>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</si>
  <si>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</si>
  <si>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</si>
  <si>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</si>
  <si>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</si>
  <si>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</si>
  <si>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</si>
  <si>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</si>
  <si>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</si>
  <si>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</si>
  <si>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</si>
  <si>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</si>
  <si>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</si>
  <si>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</si>
  <si>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</si>
  <si>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</si>
  <si>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</si>
  <si>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</si>
  <si>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</si>
  <si>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</si>
  <si>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</si>
  <si>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</si>
  <si>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</si>
  <si>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</si>
  <si>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</si>
  <si>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</si>
  <si>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</si>
  <si>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</si>
  <si>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</si>
  <si>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</si>
  <si>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</si>
  <si>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</si>
  <si>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</si>
  <si>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</si>
  <si>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</si>
  <si>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</si>
  <si>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</si>
  <si>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</si>
  <si>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</si>
  <si>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</si>
  <si>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</si>
  <si>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</si>
  <si>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</si>
  <si>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</si>
  <si>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</si>
  <si>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</si>
  <si>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</si>
  <si>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</si>
  <si>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</si>
  <si>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</si>
  <si>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</si>
  <si>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</si>
  <si>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</si>
  <si>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</si>
  <si>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</si>
  <si>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</si>
  <si>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</si>
  <si>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</si>
  <si>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</si>
  <si>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</si>
  <si>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</si>
  <si>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</si>
  <si>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</si>
  <si>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</si>
  <si>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</si>
  <si>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</si>
  <si>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</si>
  <si>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</si>
  <si>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</si>
  <si>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</si>
  <si>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</si>
  <si>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</si>
  <si>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</si>
  <si>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</si>
  <si>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</si>
  <si>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</si>
  <si>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</si>
  <si>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</si>
  <si>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</si>
  <si>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</si>
  <si>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</si>
  <si>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</si>
  <si>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</si>
  <si>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</si>
  <si>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</si>
  <si>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</si>
  <si>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</si>
  <si>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</si>
  <si>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</si>
  <si>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</si>
  <si>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</si>
  <si>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</si>
  <si>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</si>
  <si>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</si>
  <si>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</si>
  <si>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</si>
  <si>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</si>
  <si>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</si>
  <si>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</si>
  <si>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</si>
  <si>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</si>
  <si>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</si>
  <si>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</si>
  <si>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</si>
  <si>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</si>
  <si>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</si>
  <si>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</si>
  <si>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</si>
  <si>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</si>
  <si>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</si>
  <si>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</si>
  <si>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</si>
  <si>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</si>
  <si>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</si>
  <si>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</si>
  <si>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</si>
  <si>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</si>
  <si>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</si>
  <si>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</si>
  <si>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</si>
  <si>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</si>
  <si>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</si>
  <si>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</si>
  <si>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</si>
  <si>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</si>
  <si>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</si>
  <si>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</si>
  <si>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</si>
  <si>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</si>
  <si>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</si>
  <si>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</si>
  <si>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</si>
  <si>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</si>
  <si>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</si>
  <si>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</si>
  <si>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</si>
  <si>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</si>
  <si>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</si>
  <si>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</si>
  <si>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</si>
  <si>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</si>
  <si>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</si>
  <si>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</si>
  <si>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</si>
  <si>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</si>
  <si>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</si>
  <si>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</si>
  <si>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</si>
  <si>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</si>
  <si>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</si>
  <si>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</si>
  <si>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</si>
  <si>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</si>
  <si>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</si>
  <si>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</si>
  <si>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</si>
  <si>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</si>
  <si>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</si>
  <si>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</si>
  <si>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</si>
  <si>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</si>
  <si>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</si>
  <si>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</si>
  <si>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</si>
  <si>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</si>
  <si>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</si>
  <si>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</si>
  <si>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</si>
  <si>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</si>
  <si>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</si>
  <si>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</si>
  <si>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</si>
  <si>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</si>
  <si>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</si>
  <si>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</si>
  <si>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</si>
  <si>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</si>
  <si>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</si>
  <si>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</si>
  <si>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</si>
  <si>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</si>
  <si>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</si>
  <si>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</si>
  <si>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</si>
  <si>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</si>
  <si>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</si>
  <si>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</si>
  <si>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</si>
  <si>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</si>
  <si>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</si>
  <si>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</si>
  <si>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</si>
  <si>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</si>
  <si>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</si>
  <si>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</si>
  <si>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</si>
  <si>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</si>
  <si>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</si>
  <si>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</si>
  <si>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</si>
  <si>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</si>
  <si>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</si>
  <si>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</si>
  <si>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</si>
  <si>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</si>
  <si>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</si>
  <si>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</si>
  <si>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</si>
  <si>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</si>
  <si>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</si>
  <si>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</si>
  <si>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</si>
  <si>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</si>
  <si>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</si>
  <si>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</si>
  <si>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</si>
  <si>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</si>
  <si>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</si>
  <si>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</si>
  <si>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</si>
  <si>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</si>
  <si>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</si>
  <si>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</si>
  <si>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</si>
  <si>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</si>
  <si>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</si>
  <si>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</si>
  <si>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</si>
  <si>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</si>
  <si>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</si>
  <si>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</si>
  <si>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</si>
  <si>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</si>
  <si>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</si>
  <si>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</si>
  <si>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</si>
  <si>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</si>
  <si>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</si>
  <si>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</si>
  <si>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</si>
  <si>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</si>
  <si>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</si>
  <si>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</si>
  <si>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</si>
  <si>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</si>
  <si>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</si>
  <si>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</si>
  <si>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</si>
  <si>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</si>
  <si>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</si>
  <si>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</si>
  <si>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</si>
  <si>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</si>
  <si>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</si>
  <si>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</si>
  <si>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</si>
  <si>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</si>
  <si>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</si>
  <si>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</si>
  <si>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</si>
  <si>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</si>
  <si>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</si>
  <si>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</si>
  <si>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</si>
  <si>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</si>
  <si>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</si>
  <si>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</si>
  <si>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</si>
  <si>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</si>
  <si>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</si>
  <si>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</si>
  <si>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</si>
  <si>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</si>
  <si>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</si>
  <si>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</si>
  <si>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</si>
  <si>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</si>
  <si>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</si>
  <si>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</si>
  <si>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</si>
  <si>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</si>
  <si>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</si>
  <si>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</si>
  <si>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</si>
  <si>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</si>
  <si>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</si>
  <si>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</si>
  <si>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</si>
  <si>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</si>
  <si>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</si>
  <si>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</si>
  <si>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</si>
  <si>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</si>
  <si>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</si>
  <si>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</si>
  <si>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</si>
  <si>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</si>
  <si>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</si>
  <si>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</si>
  <si>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</si>
  <si>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</si>
  <si>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</si>
  <si>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</si>
  <si>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</si>
  <si>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</si>
  <si>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</si>
  <si>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</si>
  <si>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</si>
  <si>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</si>
  <si>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</si>
  <si>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</si>
  <si>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</si>
  <si>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</si>
  <si>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</si>
  <si>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</si>
  <si>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</si>
  <si>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</si>
  <si>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</si>
  <si>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</si>
  <si>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</si>
  <si>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</si>
  <si>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</si>
  <si>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</si>
  <si>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</si>
  <si>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</si>
  <si>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</si>
  <si>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</si>
  <si>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</si>
  <si>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</si>
  <si>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</si>
  <si>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</si>
  <si>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</si>
  <si>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</si>
  <si>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</si>
  <si>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</si>
  <si>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</si>
  <si>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</si>
  <si>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</si>
  <si>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</si>
  <si>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</si>
  <si>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</si>
  <si>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</si>
  <si>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</si>
  <si>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</si>
  <si>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</si>
  <si>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</si>
  <si>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</si>
  <si>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</si>
  <si>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</si>
  <si>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</si>
  <si>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</si>
  <si>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</si>
  <si>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</si>
  <si>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</si>
  <si>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</si>
  <si>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</si>
  <si>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</si>
  <si>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</si>
  <si>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</si>
  <si>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</si>
  <si>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</si>
  <si>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</si>
  <si>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</si>
  <si>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</si>
  <si>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</si>
  <si>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</si>
  <si>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</si>
  <si>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</si>
  <si>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</si>
  <si>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</si>
  <si>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</si>
  <si>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</si>
  <si>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</si>
  <si>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</si>
  <si>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</si>
  <si>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</si>
  <si>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</si>
  <si>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</si>
  <si>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</si>
  <si>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</si>
  <si>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</si>
  <si>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</si>
  <si>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</si>
  <si>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</si>
  <si>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</si>
  <si>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</si>
  <si>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</si>
  <si>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</si>
  <si>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</si>
  <si>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</si>
  <si>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</si>
  <si>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</si>
  <si>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</si>
  <si>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</si>
  <si>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</si>
  <si>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</si>
  <si>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</si>
  <si>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</si>
  <si>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</si>
  <si>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</si>
  <si>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</si>
  <si>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</si>
  <si>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</si>
  <si>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</si>
  <si>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</si>
  <si>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</si>
  <si>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</si>
  <si>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</si>
  <si>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</si>
  <si>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</si>
  <si>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</si>
  <si>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</si>
  <si>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</si>
  <si>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</si>
  <si>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</si>
  <si>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</si>
  <si>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</si>
  <si>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</si>
  <si>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</si>
  <si>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</si>
  <si>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</si>
  <si>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</si>
  <si>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</si>
  <si>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</si>
  <si>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</si>
  <si>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</si>
  <si>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</si>
  <si>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</si>
  <si>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</si>
  <si>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</si>
  <si>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</si>
  <si>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</si>
  <si>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</si>
  <si>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</si>
  <si>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</si>
  <si>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</si>
  <si>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</si>
  <si>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</si>
  <si>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</si>
  <si>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</si>
  <si>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</si>
  <si>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</si>
  <si>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</si>
  <si>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</si>
  <si>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</si>
  <si>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</si>
  <si>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</si>
  <si>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</si>
  <si>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</si>
  <si>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</si>
  <si>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</si>
  <si>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</si>
  <si>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</si>
  <si>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</si>
  <si>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</si>
  <si>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</si>
  <si>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</si>
  <si>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</si>
  <si>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</si>
  <si>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</si>
  <si>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</si>
  <si>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</si>
  <si>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</si>
  <si>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</si>
  <si>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</si>
  <si>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</si>
  <si>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</si>
  <si>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</si>
  <si>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</si>
  <si>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</si>
  <si>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</si>
  <si>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</si>
  <si>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</si>
  <si>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</si>
  <si>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</si>
  <si>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</si>
  <si>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</si>
  <si>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</si>
  <si>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</si>
  <si>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</si>
  <si>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</si>
  <si>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</si>
  <si>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</si>
  <si>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</si>
  <si>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</si>
  <si>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</si>
  <si>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</si>
  <si>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</si>
  <si>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</si>
  <si>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</si>
  <si>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</si>
  <si>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</si>
  <si>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</si>
  <si>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</si>
  <si>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</si>
  <si>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</si>
  <si>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</si>
  <si>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</si>
  <si>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</si>
  <si>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</si>
  <si>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</si>
  <si>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</si>
  <si>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</si>
  <si>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</si>
  <si>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</si>
  <si>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</si>
  <si>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</si>
  <si>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</si>
  <si>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</si>
  <si>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</si>
  <si>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</si>
  <si>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</si>
  <si>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</si>
  <si>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</si>
  <si>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</si>
  <si>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</si>
  <si>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</si>
  <si>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</si>
  <si>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</si>
  <si>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</si>
  <si>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</si>
  <si>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</si>
  <si>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</si>
  <si>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</si>
  <si>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</si>
  <si>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</si>
  <si>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</si>
  <si>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</si>
  <si>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</si>
  <si>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</si>
  <si>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</si>
  <si>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</si>
  <si>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</si>
  <si>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</si>
  <si>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</si>
  <si>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</si>
  <si>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</si>
  <si>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</si>
  <si>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</si>
  <si>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</si>
  <si>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</si>
  <si>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</si>
  <si>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</si>
  <si>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</si>
  <si>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</si>
  <si>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</si>
  <si>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</si>
  <si>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</si>
  <si>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</si>
  <si>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</si>
  <si>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</si>
  <si>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</si>
  <si>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</si>
  <si>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</si>
  <si>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</si>
  <si>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</si>
  <si>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</si>
  <si>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</si>
  <si>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</si>
  <si>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</si>
  <si>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</si>
  <si>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</si>
  <si>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</si>
  <si>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</si>
  <si>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</si>
  <si>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</si>
  <si>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</si>
  <si>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</si>
  <si>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</si>
  <si>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</si>
  <si>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</si>
  <si>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</si>
  <si>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</si>
  <si>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</si>
  <si>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</si>
  <si>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</si>
  <si>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</si>
  <si>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</si>
  <si>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</si>
  <si>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</si>
  <si>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</si>
  <si>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</si>
  <si>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</si>
  <si>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</si>
  <si>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</si>
  <si>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</si>
  <si>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</si>
  <si>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</si>
  <si>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</si>
  <si>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</si>
  <si>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</si>
  <si>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</si>
  <si>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</si>
  <si>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</si>
  <si>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</si>
  <si>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</si>
  <si>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</si>
  <si>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</si>
  <si>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</si>
  <si>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</si>
  <si>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</si>
  <si>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</si>
  <si>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</si>
  <si>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</si>
  <si>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</si>
  <si>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</si>
  <si>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</si>
  <si>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</si>
  <si>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</si>
  <si>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</si>
  <si>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</si>
  <si>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</si>
  <si>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</si>
  <si>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</si>
  <si>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</si>
  <si>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</si>
  <si>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</si>
  <si>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</si>
  <si>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</si>
  <si>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</si>
  <si>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</si>
  <si>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</si>
  <si>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</si>
  <si>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</si>
  <si>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</si>
  <si>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</si>
  <si>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</si>
  <si>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</si>
  <si>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</si>
  <si>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</si>
  <si>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</si>
  <si>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</si>
  <si>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</si>
  <si>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</si>
  <si>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</si>
  <si>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</si>
  <si>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</si>
  <si>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</si>
  <si>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</si>
  <si>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</si>
  <si>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</si>
  <si>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</si>
  <si>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</si>
  <si>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</si>
  <si>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</si>
  <si>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</si>
  <si>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</si>
  <si>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</si>
  <si>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</si>
  <si>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</si>
  <si>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</si>
  <si>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</si>
  <si>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</si>
  <si>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</si>
  <si>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</si>
  <si>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</si>
  <si>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</si>
  <si>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</si>
  <si>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</si>
  <si>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</si>
  <si>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</si>
  <si>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</si>
  <si>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</si>
  <si>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</si>
  <si>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</si>
  <si>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</si>
  <si>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</si>
  <si>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</si>
  <si>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</si>
  <si>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</si>
  <si>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</si>
  <si>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</si>
  <si>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</si>
  <si>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</si>
  <si>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</si>
  <si>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</si>
  <si>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</si>
  <si>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</si>
  <si>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</si>
  <si>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</si>
  <si>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</si>
  <si>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</si>
  <si>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</si>
  <si>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</si>
  <si>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</si>
  <si>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</si>
  <si>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</si>
  <si>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</si>
  <si>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</si>
  <si>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</si>
  <si>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</si>
  <si>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</si>
  <si>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</si>
  <si>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</si>
  <si>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</si>
  <si>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</si>
  <si>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</si>
  <si>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</si>
  <si>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</si>
  <si>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</si>
  <si>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</si>
  <si>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</si>
  <si>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</si>
  <si>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</si>
  <si>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</si>
  <si>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</si>
  <si>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</si>
  <si>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</si>
  <si>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</si>
  <si>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</si>
  <si>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</si>
  <si>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</si>
  <si>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</si>
  <si>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</si>
  <si>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</si>
  <si>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</si>
  <si>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</si>
  <si>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</si>
  <si>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</si>
  <si>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</si>
  <si>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</si>
  <si>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</si>
  <si>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</si>
  <si>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</si>
  <si>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</si>
  <si>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</si>
  <si>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</si>
  <si>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</si>
  <si>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</si>
  <si>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</si>
  <si>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</si>
  <si>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</si>
  <si>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</si>
  <si>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</si>
  <si>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</si>
  <si>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</si>
  <si>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</si>
  <si>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</si>
  <si>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</si>
  <si>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</si>
  <si>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</si>
  <si>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</si>
  <si>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</si>
  <si>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</si>
  <si>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</si>
  <si>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</si>
  <si>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</si>
  <si>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</si>
  <si>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</si>
  <si>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</si>
  <si>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</si>
  <si>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</si>
  <si>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</si>
  <si>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</si>
  <si>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</si>
  <si>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</si>
  <si>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</si>
  <si>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</si>
  <si>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</si>
  <si>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</si>
  <si>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</si>
  <si>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</si>
  <si>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</si>
  <si>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</si>
  <si>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</si>
  <si>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</si>
  <si>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</si>
  <si>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</si>
  <si>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</si>
  <si>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</si>
  <si>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</si>
  <si>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</si>
  <si>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</si>
  <si>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</si>
  <si>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</si>
  <si>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</si>
  <si>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</si>
  <si>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</si>
  <si>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</si>
  <si>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</si>
  <si>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</si>
  <si>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</si>
  <si>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</si>
  <si>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</si>
  <si>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</si>
  <si>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</si>
  <si>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</si>
  <si>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</si>
  <si>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</si>
  <si>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</si>
  <si>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</si>
  <si>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</si>
  <si>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</si>
  <si>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</si>
  <si>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</si>
  <si>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</si>
  <si>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</si>
  <si>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</si>
  <si>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</si>
  <si>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</si>
  <si>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</si>
  <si>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</si>
  <si>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</si>
  <si>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</si>
  <si>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</si>
  <si>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</si>
  <si>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</si>
  <si>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</si>
  <si>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</si>
  <si>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</si>
  <si>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</si>
  <si>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</si>
  <si>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</si>
  <si>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</si>
  <si>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</si>
  <si>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</si>
  <si>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</si>
  <si>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</si>
  <si>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</si>
  <si>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</si>
  <si>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</si>
  <si>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</si>
  <si>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</si>
  <si>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</si>
  <si>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</si>
  <si>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</si>
  <si>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</si>
  <si>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</si>
  <si>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</si>
  <si>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</si>
  <si>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</si>
  <si>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</si>
  <si>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</si>
  <si>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</si>
  <si>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</si>
  <si>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</si>
  <si>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</si>
  <si>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</si>
  <si>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</si>
  <si>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</si>
  <si>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</si>
  <si>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</si>
  <si>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</si>
  <si>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</si>
  <si>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</si>
  <si>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</si>
  <si>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</si>
  <si>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</si>
  <si>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</si>
  <si>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</si>
  <si>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</si>
  <si>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</si>
  <si>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</si>
  <si>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</si>
  <si>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</si>
  <si>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</si>
  <si>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</si>
  <si>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</si>
  <si>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</si>
  <si>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</si>
  <si>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</si>
  <si>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</si>
  <si>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</si>
  <si>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</si>
  <si>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</si>
  <si>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</si>
  <si>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</si>
  <si>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</si>
  <si>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</si>
  <si>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</si>
  <si>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</si>
  <si>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</si>
  <si>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</si>
  <si>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</si>
  <si>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</si>
  <si>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</si>
  <si>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</si>
  <si>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</si>
  <si>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</si>
  <si>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</si>
  <si>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</si>
  <si>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</si>
  <si>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</si>
  <si>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</si>
  <si>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</si>
  <si>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</si>
  <si>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</si>
  <si>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</si>
  <si>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</si>
  <si>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</si>
  <si>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</si>
  <si>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</si>
  <si>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</si>
  <si>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</si>
  <si>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</si>
  <si>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</si>
  <si>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</si>
  <si>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</si>
  <si>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</si>
  <si>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</si>
  <si>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</si>
  <si>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</si>
  <si>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</si>
  <si>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</si>
  <si>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</si>
  <si>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</si>
  <si>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</si>
  <si>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</si>
  <si>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</si>
  <si>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</si>
  <si>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</si>
  <si>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</si>
  <si>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</si>
  <si>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</si>
  <si>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</si>
  <si>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</si>
  <si>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</si>
  <si>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</si>
  <si>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</si>
  <si>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</si>
  <si>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</si>
  <si>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</si>
  <si>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</si>
  <si>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</si>
  <si>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</si>
  <si>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</si>
  <si>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</si>
  <si>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</si>
  <si>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</si>
  <si>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</si>
  <si>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</si>
  <si>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</si>
  <si>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</si>
  <si>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</si>
  <si>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</si>
  <si>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</si>
  <si>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</si>
  <si>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</si>
  <si>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</si>
  <si>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</si>
  <si>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</si>
  <si>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</si>
  <si>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</si>
  <si>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</si>
  <si>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</si>
  <si>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</si>
  <si>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</si>
  <si>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</si>
  <si>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</si>
  <si>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</si>
  <si>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</si>
  <si>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</si>
  <si>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</si>
  <si>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</si>
  <si>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</si>
  <si>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</si>
  <si>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</si>
  <si>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</si>
  <si>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</si>
  <si>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</si>
  <si>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</si>
  <si>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</si>
  <si>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</si>
  <si>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</si>
  <si>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</si>
  <si>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</si>
  <si>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</si>
  <si>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</si>
  <si>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</si>
  <si>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</si>
  <si>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</si>
  <si>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</si>
  <si>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</si>
  <si>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</si>
  <si>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</si>
  <si>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</si>
  <si>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</si>
  <si>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</si>
  <si>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</si>
  <si>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</si>
  <si>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</si>
  <si>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</si>
  <si>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</si>
  <si>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</si>
  <si>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</si>
  <si>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</si>
  <si>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</si>
  <si>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</si>
  <si>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</si>
  <si>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</si>
  <si>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</si>
  <si>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</si>
  <si>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</si>
  <si>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</si>
  <si>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</si>
  <si>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</si>
  <si>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</si>
  <si>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</si>
  <si>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</si>
  <si>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</si>
  <si>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</si>
  <si>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</si>
  <si>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</si>
  <si>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</si>
  <si>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</si>
  <si>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</si>
  <si>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</si>
  <si>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</si>
  <si>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</si>
  <si>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</si>
  <si>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</si>
  <si>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</si>
  <si>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</si>
  <si>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</si>
  <si>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</si>
  <si>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</si>
  <si>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</si>
  <si>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</si>
  <si>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</si>
  <si>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</si>
  <si>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</si>
  <si>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</si>
  <si>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</si>
  <si>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</si>
  <si>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</si>
  <si>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</si>
  <si>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</si>
  <si>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</si>
  <si>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</si>
  <si>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</si>
  <si>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</si>
  <si>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</si>
  <si>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</si>
  <si>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</si>
  <si>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</si>
  <si>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</si>
  <si>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</si>
  <si>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</si>
  <si>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</si>
  <si>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</si>
  <si>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</si>
  <si>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</si>
  <si>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</si>
  <si>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</si>
  <si>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</si>
  <si>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</si>
  <si>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</si>
  <si>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</si>
  <si>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</si>
  <si>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</si>
  <si>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</si>
  <si>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</si>
  <si>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</si>
  <si>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</si>
  <si>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</si>
  <si>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</si>
  <si>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</si>
  <si>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</si>
  <si>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</si>
  <si>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</si>
  <si>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</si>
  <si>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</si>
  <si>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</si>
  <si>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</si>
  <si>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</si>
  <si>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</si>
  <si>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</si>
  <si>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</si>
  <si>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</si>
  <si>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</si>
  <si>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</si>
  <si>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</si>
  <si>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</si>
  <si>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</si>
  <si>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</si>
  <si>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</si>
  <si>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</si>
  <si>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</si>
  <si>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</si>
  <si>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</si>
  <si>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</si>
  <si>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</si>
  <si>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</si>
  <si>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</si>
  <si>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</si>
  <si>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</si>
  <si>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</si>
  <si>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</si>
  <si>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</si>
  <si>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</si>
  <si>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</si>
  <si>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</si>
  <si>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</si>
  <si>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</si>
  <si>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</si>
  <si>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</si>
  <si>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</si>
  <si>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</si>
  <si>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</si>
  <si>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</si>
  <si>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</si>
  <si>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</si>
  <si>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</si>
  <si>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</si>
  <si>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</si>
  <si>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</si>
  <si>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</si>
  <si>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</si>
  <si>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</si>
  <si>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</si>
  <si>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</si>
  <si>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</si>
  <si>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</si>
  <si>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</si>
  <si>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</si>
  <si>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</si>
  <si>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</si>
  <si>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</si>
  <si>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</si>
  <si>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</si>
  <si>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</si>
  <si>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</si>
  <si>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</si>
  <si>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</si>
  <si>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</si>
  <si>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</si>
  <si>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</si>
  <si>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</si>
  <si>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</si>
  <si>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</si>
  <si>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</si>
  <si>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</si>
  <si>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</si>
  <si>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</si>
  <si>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</si>
  <si>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</si>
  <si>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</si>
  <si>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</si>
  <si>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</si>
  <si>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</si>
  <si>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</si>
  <si>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</si>
  <si>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</si>
  <si>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</si>
  <si>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</si>
  <si>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</si>
  <si>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</si>
  <si>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</si>
  <si>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</si>
  <si>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</si>
  <si>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</si>
  <si>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</si>
  <si>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</si>
  <si>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</si>
  <si>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</si>
  <si>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</si>
  <si>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</si>
  <si>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</si>
  <si>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</si>
  <si>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</si>
  <si>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</si>
  <si>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</si>
  <si>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</si>
  <si>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</si>
  <si>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</si>
  <si>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</si>
  <si>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</si>
  <si>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</si>
  <si>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</si>
  <si>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</si>
  <si>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</si>
  <si>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</si>
  <si>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</si>
  <si>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</si>
  <si>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</si>
  <si>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</si>
  <si>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</si>
  <si>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</si>
  <si>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</si>
  <si>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</si>
  <si>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</si>
  <si>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</si>
  <si>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</si>
  <si>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</si>
  <si>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</si>
  <si>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</si>
  <si>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</si>
  <si>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</si>
  <si>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</si>
  <si>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</si>
  <si>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</si>
  <si>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</si>
  <si>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</si>
  <si>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</si>
  <si>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</si>
  <si>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</si>
  <si>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</si>
  <si>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</si>
  <si>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</si>
  <si>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</si>
  <si>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</si>
  <si>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</si>
  <si>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</si>
  <si>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</si>
  <si>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</si>
  <si>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</si>
  <si>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</si>
  <si>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</si>
  <si>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</si>
  <si>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</si>
  <si>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</si>
  <si>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</si>
  <si>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</si>
  <si>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</si>
  <si>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</si>
  <si>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</si>
  <si>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</si>
  <si>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</si>
  <si>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</si>
  <si>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</si>
  <si>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</si>
  <si>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</si>
  <si>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</si>
  <si>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</si>
  <si>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</si>
  <si>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</si>
  <si>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</si>
  <si>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</si>
  <si>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</si>
  <si>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</si>
  <si>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</si>
  <si>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</si>
  <si>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</si>
  <si>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</si>
  <si>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</si>
  <si>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</si>
  <si>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</si>
  <si>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</si>
  <si>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</si>
  <si>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</si>
  <si>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</si>
  <si>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</si>
  <si>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</si>
  <si>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</si>
  <si>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</si>
  <si>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</si>
  <si>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</si>
  <si>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</si>
  <si>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</si>
  <si>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</si>
  <si>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</si>
  <si>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</si>
  <si>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</si>
  <si>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</si>
  <si>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</si>
  <si>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</si>
  <si>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</si>
  <si>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</si>
  <si>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</si>
  <si>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</si>
  <si>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</si>
  <si>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</si>
  <si>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</si>
  <si>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</si>
  <si>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</si>
  <si>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</si>
  <si>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</si>
  <si>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</si>
  <si>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</si>
  <si>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</si>
  <si>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</si>
  <si>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</si>
  <si>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</si>
  <si>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</si>
  <si>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</si>
  <si>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</si>
  <si>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</si>
  <si>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</si>
  <si>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</si>
  <si>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</si>
  <si>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</si>
  <si>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</si>
  <si>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</si>
  <si>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</si>
  <si>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</si>
  <si>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</si>
  <si>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</si>
  <si>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</si>
  <si>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</si>
  <si>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</si>
  <si>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</si>
  <si>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</si>
  <si>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</si>
  <si>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</si>
  <si>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</si>
  <si>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</si>
  <si>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</si>
  <si>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</si>
  <si>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</si>
  <si>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</si>
  <si>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</si>
  <si>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</si>
  <si>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</si>
  <si>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</si>
  <si>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</si>
  <si>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</si>
  <si>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</si>
  <si>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</si>
  <si>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</si>
  <si>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</si>
  <si>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</si>
  <si>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</si>
  <si>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</si>
  <si>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</si>
  <si>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</si>
  <si>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</si>
  <si>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</si>
  <si>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</si>
  <si>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</si>
  <si>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</si>
  <si>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</si>
  <si>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</si>
  <si>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</si>
  <si>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</si>
  <si>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</si>
  <si>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</si>
  <si>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</si>
  <si>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</si>
  <si>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</si>
  <si>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</si>
  <si>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</si>
  <si>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</si>
  <si>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</si>
  <si>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</si>
  <si>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</si>
  <si>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</si>
  <si>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</si>
  <si>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</si>
  <si>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</si>
  <si>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</si>
  <si>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</si>
  <si>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</si>
  <si>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</si>
  <si>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</si>
  <si>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</si>
  <si>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</si>
  <si>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</si>
  <si>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</si>
  <si>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</si>
  <si>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</si>
  <si>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</si>
  <si>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</si>
  <si>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</si>
  <si>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</si>
  <si>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</si>
  <si>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</si>
  <si>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</si>
  <si>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</si>
  <si>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</si>
  <si>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</si>
  <si>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</si>
  <si>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</si>
  <si>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</si>
  <si>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</si>
  <si>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</si>
  <si>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</si>
  <si>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</si>
  <si>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</si>
  <si>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</si>
  <si>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</si>
  <si>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</si>
  <si>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</si>
  <si>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</si>
  <si>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</si>
  <si>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</si>
  <si>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</si>
  <si>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</si>
  <si>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</si>
  <si>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</si>
  <si>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</si>
  <si>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</si>
  <si>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</si>
  <si>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</si>
  <si>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</si>
  <si>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</si>
  <si>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</si>
  <si>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</si>
  <si>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</si>
  <si>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</si>
  <si>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</si>
  <si>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</si>
  <si>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</si>
  <si>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</si>
  <si>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</si>
  <si>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</si>
  <si>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</si>
  <si>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</si>
  <si>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</si>
  <si>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</si>
  <si>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</si>
  <si>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</si>
  <si>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</si>
  <si>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</si>
  <si>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</si>
  <si>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</si>
  <si>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</si>
  <si>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</si>
  <si>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</si>
  <si>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</si>
  <si>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</si>
  <si>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</si>
  <si>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</si>
  <si>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</si>
  <si>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</si>
  <si>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</si>
  <si>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</si>
  <si>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</si>
  <si>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</si>
  <si>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</si>
  <si>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</si>
  <si>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</si>
  <si>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</si>
  <si>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</si>
  <si>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</si>
  <si>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</si>
  <si>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</si>
  <si>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</si>
  <si>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</si>
  <si>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</si>
  <si>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</si>
  <si>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</si>
  <si>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</si>
  <si>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</si>
  <si>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</si>
  <si>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</si>
  <si>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</si>
  <si>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</si>
  <si>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</si>
  <si>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</si>
  <si>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</si>
  <si>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</si>
  <si>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</si>
  <si>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</si>
  <si>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</si>
  <si>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</si>
  <si>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</si>
  <si>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</si>
  <si>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</si>
  <si>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</si>
  <si>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</si>
  <si>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</si>
  <si>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</si>
  <si>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</si>
  <si>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</si>
  <si>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</si>
  <si>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</si>
  <si>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</si>
  <si>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</si>
  <si>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</si>
  <si>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</si>
  <si>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</si>
  <si>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</si>
  <si>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</si>
  <si>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</si>
  <si>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</si>
  <si>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</si>
  <si>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</si>
  <si>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</si>
  <si>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</si>
  <si>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</si>
  <si>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</si>
  <si>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</si>
  <si>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</si>
  <si>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</si>
  <si>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</si>
  <si>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</si>
  <si>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</si>
  <si>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</si>
  <si>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</si>
  <si>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</si>
  <si>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</si>
  <si>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</si>
  <si>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</si>
  <si>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</si>
  <si>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</si>
  <si>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</si>
  <si>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</si>
  <si>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</si>
  <si>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</si>
  <si>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</si>
  <si>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</si>
  <si>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</si>
  <si>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</si>
  <si>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</si>
  <si>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</si>
  <si>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</si>
  <si>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</si>
  <si>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</si>
  <si>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</si>
  <si>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</si>
  <si>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</si>
  <si>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</si>
  <si>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</si>
  <si>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</si>
  <si>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</si>
  <si>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</si>
  <si>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</si>
  <si>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</si>
  <si>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</si>
  <si>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</si>
  <si>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</si>
  <si>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</si>
  <si>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</si>
  <si>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</si>
  <si>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</si>
  <si>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</si>
  <si>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</si>
  <si>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</si>
  <si>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</si>
  <si>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</si>
  <si>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</si>
  <si>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</si>
  <si>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</si>
  <si>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</si>
  <si>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</si>
  <si>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</si>
  <si>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</si>
  <si>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</si>
  <si>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</si>
  <si>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</si>
  <si>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</si>
  <si>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</si>
  <si>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</si>
  <si>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</si>
  <si>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</si>
  <si>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</si>
  <si>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</si>
  <si>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</si>
  <si>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</si>
  <si>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</si>
  <si>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</si>
  <si>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</si>
  <si>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</si>
  <si>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</si>
  <si>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</si>
  <si>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</si>
  <si>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</si>
  <si>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</si>
  <si>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</si>
  <si>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</si>
  <si>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</si>
  <si>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</si>
  <si>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</si>
  <si>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</si>
  <si>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</si>
  <si>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</si>
  <si>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</si>
  <si>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</si>
  <si>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</si>
  <si>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</si>
  <si>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</si>
  <si>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</si>
  <si>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</si>
  <si>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</si>
  <si>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</si>
  <si>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</si>
  <si>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</si>
  <si>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</si>
  <si>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</si>
  <si>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</si>
  <si>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</si>
  <si>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</si>
  <si>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</si>
  <si>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</si>
  <si>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</si>
  <si>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</si>
  <si>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</si>
  <si>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</si>
  <si>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</si>
  <si>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</si>
  <si>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</si>
  <si>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</si>
  <si>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</si>
  <si>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</si>
  <si>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</si>
  <si>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</si>
  <si>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</si>
  <si>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</si>
  <si>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</si>
  <si>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</si>
  <si>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</si>
  <si>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</si>
  <si>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</si>
  <si>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</si>
  <si>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</si>
  <si>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</si>
  <si>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</si>
  <si>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</si>
  <si>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</si>
  <si>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</si>
  <si>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</si>
  <si>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</si>
  <si>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</si>
  <si>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</si>
  <si>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</si>
  <si>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</si>
  <si>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</si>
  <si>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</si>
  <si>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</si>
  <si>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</si>
  <si>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</si>
  <si>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</si>
  <si>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</si>
  <si>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</si>
  <si>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</si>
  <si>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</si>
  <si>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</si>
  <si>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</si>
  <si>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</si>
  <si>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</si>
  <si>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</si>
  <si>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</si>
  <si>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</si>
  <si>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</si>
  <si>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</si>
  <si>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</si>
  <si>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</si>
  <si>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</si>
  <si>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</si>
  <si>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</si>
  <si>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</si>
  <si>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</si>
  <si>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</si>
  <si>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</si>
  <si>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</si>
  <si>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</si>
  <si>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</si>
  <si>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</si>
  <si>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</si>
  <si>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</si>
  <si>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</si>
  <si>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</si>
  <si>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</si>
  <si>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</si>
  <si>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</si>
  <si>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</si>
  <si>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</si>
  <si>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</si>
  <si>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</si>
  <si>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</si>
  <si>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</si>
  <si>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</si>
  <si>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</si>
  <si>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</si>
  <si>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</si>
  <si>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</si>
  <si>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</si>
  <si>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</si>
  <si>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</si>
  <si>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</si>
  <si>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</si>
  <si>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</si>
  <si>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</si>
  <si>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</si>
  <si>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</si>
  <si>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</si>
  <si>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</si>
  <si>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</si>
  <si>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</si>
  <si>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</si>
  <si>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</si>
  <si>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</si>
  <si>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</si>
  <si>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</si>
  <si>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</si>
  <si>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</si>
  <si>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</si>
  <si>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</si>
  <si>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</si>
  <si>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</si>
  <si>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</si>
  <si>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</si>
  <si>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</si>
  <si>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</si>
  <si>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</si>
  <si>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</si>
  <si>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</si>
  <si>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</si>
  <si>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</si>
  <si>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</si>
  <si>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</si>
  <si>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</si>
  <si>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</si>
  <si>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</si>
  <si>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</si>
  <si>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</si>
  <si>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</si>
  <si>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</si>
  <si>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</si>
  <si>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</si>
  <si>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</si>
  <si>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</si>
  <si>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</si>
  <si>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</si>
  <si>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</si>
  <si>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</si>
  <si>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</si>
  <si>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</si>
  <si>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</si>
  <si>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</si>
  <si>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</si>
  <si>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</si>
  <si>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</si>
  <si>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</si>
  <si>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</si>
  <si>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</si>
  <si>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</si>
  <si>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</si>
  <si>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</si>
  <si>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</si>
  <si>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</si>
  <si>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</si>
  <si>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</si>
  <si>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</si>
  <si>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</si>
  <si>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</si>
  <si>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</si>
  <si>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</si>
  <si>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</si>
  <si>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</si>
  <si>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</si>
  <si>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</si>
  <si>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</si>
  <si>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</si>
  <si>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</si>
  <si>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</si>
  <si>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</si>
  <si>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</si>
  <si>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</si>
  <si>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</si>
  <si>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</si>
  <si>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</si>
  <si>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</si>
  <si>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</si>
  <si>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</si>
  <si>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</si>
  <si>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</si>
  <si>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</si>
  <si>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</si>
  <si>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</si>
  <si>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</si>
  <si>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</si>
  <si>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</si>
  <si>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</si>
  <si>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</si>
  <si>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</si>
  <si>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</si>
  <si>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</si>
  <si>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</si>
  <si>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</si>
  <si>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</si>
  <si>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</si>
  <si>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</si>
  <si>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</si>
  <si>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</si>
  <si>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</si>
  <si>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</si>
  <si>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</si>
  <si>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</si>
  <si>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</si>
  <si>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</si>
  <si>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</si>
  <si>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</si>
  <si>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</si>
  <si>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</si>
  <si>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</si>
  <si>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</si>
  <si>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</si>
  <si>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</si>
  <si>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</si>
  <si>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</si>
  <si>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</si>
  <si>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</si>
  <si>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</si>
  <si>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</si>
  <si>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</si>
  <si>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</si>
  <si>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</si>
  <si>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</si>
  <si>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</si>
  <si>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</si>
  <si>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</si>
  <si>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</si>
  <si>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</si>
  <si>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</si>
  <si>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</si>
  <si>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</si>
  <si>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</si>
  <si>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</si>
  <si>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</si>
  <si>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</si>
  <si>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</si>
  <si>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</si>
  <si>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</si>
  <si>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</si>
  <si>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</si>
  <si>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</si>
  <si>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</si>
  <si>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</si>
  <si>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</si>
  <si>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</si>
  <si>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</si>
  <si>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</si>
  <si>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</si>
  <si>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</si>
  <si>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</si>
  <si>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</si>
  <si>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</si>
  <si>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</si>
  <si>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</si>
  <si>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</si>
  <si>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</si>
  <si>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</si>
  <si>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</si>
  <si>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</si>
  <si>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</si>
  <si>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</si>
  <si>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</si>
  <si>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</si>
  <si>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</si>
  <si>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</si>
  <si>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</si>
  <si>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</si>
  <si>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</si>
  <si>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</si>
  <si>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</si>
  <si>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</si>
  <si>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</si>
  <si>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</si>
  <si>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</si>
  <si>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</si>
  <si>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</si>
  <si>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</si>
  <si>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</si>
  <si>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</si>
  <si>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</si>
  <si>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</si>
  <si>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</si>
  <si>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</si>
  <si>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</si>
  <si>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</si>
  <si>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</si>
  <si>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</si>
  <si>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</si>
  <si>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</si>
  <si>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</si>
  <si>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</si>
  <si>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</si>
  <si>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</si>
  <si>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</si>
  <si>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</si>
  <si>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</si>
  <si>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</si>
  <si>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</si>
  <si>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</si>
  <si>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</si>
  <si>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</si>
  <si>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</si>
  <si>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</si>
  <si>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</si>
  <si>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</si>
  <si>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</si>
  <si>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</si>
  <si>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</si>
  <si>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</si>
  <si>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</si>
  <si>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</si>
  <si>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</si>
  <si>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</si>
  <si>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</si>
  <si>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</si>
  <si>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</si>
  <si>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</si>
  <si>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</si>
  <si>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</si>
  <si>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</si>
  <si>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</si>
  <si>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</si>
  <si>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</si>
  <si>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</si>
  <si>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</si>
  <si>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</si>
  <si>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</si>
  <si>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</si>
  <si>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</si>
  <si>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</si>
  <si>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</si>
  <si>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</si>
  <si>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</si>
  <si>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</si>
  <si>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</si>
  <si>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</si>
  <si>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</si>
  <si>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</si>
  <si>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</si>
  <si>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</si>
  <si>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</si>
  <si>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</si>
  <si>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</si>
  <si>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</si>
  <si>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</si>
  <si>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</si>
  <si>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</si>
  <si>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</si>
  <si>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</si>
  <si>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</si>
  <si>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</si>
  <si>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</si>
  <si>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</si>
  <si>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</si>
  <si>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</si>
  <si>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</si>
  <si>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</si>
  <si>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</si>
  <si>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</si>
  <si>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</si>
  <si>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</si>
  <si>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</si>
  <si>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</si>
  <si>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</si>
  <si>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</si>
  <si>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</si>
  <si>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</si>
  <si>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</si>
  <si>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</si>
  <si>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</si>
  <si>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</si>
  <si>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</si>
  <si>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</si>
  <si>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</si>
  <si>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</si>
  <si>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</si>
  <si>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</si>
  <si>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</si>
  <si>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</si>
  <si>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</si>
  <si>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</si>
  <si>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</si>
  <si>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</si>
  <si>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</si>
  <si>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</si>
  <si>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</si>
  <si>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</si>
  <si>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</si>
  <si>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</si>
  <si>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</si>
  <si>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</si>
  <si>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</si>
  <si>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</si>
  <si>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</si>
  <si>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</si>
  <si>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</si>
  <si>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</si>
  <si>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</si>
  <si>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</si>
  <si>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</si>
  <si>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</si>
  <si>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</si>
  <si>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</si>
  <si>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</si>
  <si>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</si>
  <si>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</si>
  <si>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</si>
  <si>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</si>
  <si>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</si>
  <si>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</si>
  <si>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</si>
  <si>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</si>
  <si>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</si>
  <si>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</si>
  <si>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</si>
  <si>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</si>
  <si>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</si>
  <si>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</si>
  <si>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</si>
  <si>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</si>
  <si>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</si>
  <si>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</si>
  <si>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</si>
  <si>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</si>
  <si>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</si>
  <si>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</si>
  <si>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</si>
  <si>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</si>
  <si>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</si>
  <si>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</si>
  <si>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</si>
  <si>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</si>
  <si>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</si>
  <si>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</si>
  <si>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</si>
  <si>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</si>
  <si>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</si>
  <si>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</si>
  <si>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</si>
  <si>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</si>
  <si>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</si>
  <si>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</si>
  <si>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</si>
  <si>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</si>
  <si>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</si>
  <si>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</si>
  <si>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</si>
  <si>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</si>
  <si>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</si>
  <si>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</si>
  <si>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</si>
  <si>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</si>
  <si>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</si>
  <si>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</si>
  <si>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</si>
  <si>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</si>
  <si>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</si>
  <si>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</si>
  <si>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</si>
  <si>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</si>
  <si>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</si>
  <si>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</si>
  <si>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</si>
  <si>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</si>
  <si>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</si>
  <si>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</si>
  <si>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</si>
  <si>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</si>
  <si>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</si>
  <si>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</si>
  <si>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</si>
  <si>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</si>
  <si>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</si>
  <si>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</si>
  <si>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</si>
  <si>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</si>
  <si>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</si>
  <si>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</si>
  <si>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</si>
  <si>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</si>
  <si>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</si>
  <si>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</si>
  <si>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</si>
  <si>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</si>
  <si>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</si>
  <si>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</si>
  <si>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</si>
  <si>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</si>
  <si>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</si>
  <si>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</si>
  <si>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</si>
  <si>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</si>
  <si>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</si>
  <si>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</si>
  <si>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</si>
  <si>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</si>
  <si>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</si>
  <si>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</si>
  <si>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</si>
  <si>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</si>
  <si>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</si>
  <si>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</si>
  <si>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</si>
  <si>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</si>
  <si>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</si>
  <si>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</si>
  <si>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</si>
  <si>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</si>
  <si>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</si>
  <si>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</si>
  <si>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</si>
  <si>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</si>
  <si>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</si>
  <si>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</si>
  <si>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</si>
  <si>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</si>
  <si>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</si>
  <si>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</si>
  <si>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</si>
  <si>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</si>
  <si>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</si>
  <si>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</si>
  <si>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</si>
  <si>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</si>
  <si>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</si>
  <si>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</si>
  <si>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</si>
  <si>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</si>
  <si>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</si>
  <si>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</si>
  <si>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</si>
  <si>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</si>
  <si>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</si>
  <si>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</si>
  <si>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</si>
  <si>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</si>
  <si>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</si>
  <si>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</si>
  <si>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</si>
  <si>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</si>
  <si>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</si>
  <si>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</si>
  <si>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</si>
  <si>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</si>
  <si>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</si>
  <si>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</si>
  <si>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</si>
  <si>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</si>
  <si>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</si>
  <si>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</si>
  <si>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</si>
  <si>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</si>
  <si>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</si>
  <si>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</si>
  <si>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</si>
  <si>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</si>
  <si>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</si>
  <si>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</si>
  <si>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</si>
  <si>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</si>
  <si>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</si>
  <si>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</si>
  <si>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</si>
  <si>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</si>
  <si>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</si>
  <si>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</si>
  <si>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</si>
  <si>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</si>
  <si>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</si>
  <si>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</si>
  <si>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</si>
  <si>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</si>
  <si>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</si>
  <si>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</si>
  <si>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</si>
  <si>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</si>
  <si>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</si>
  <si>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</si>
  <si>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</si>
  <si>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</si>
  <si>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</si>
  <si>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</si>
  <si>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</si>
  <si>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</si>
  <si>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</si>
  <si>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</si>
  <si>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</si>
  <si>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</si>
  <si>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</si>
  <si>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</si>
  <si>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</si>
  <si>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</si>
  <si>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</si>
  <si>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</si>
  <si>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</si>
  <si>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</si>
  <si>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</si>
  <si>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</si>
  <si>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</si>
  <si>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</si>
  <si>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</si>
  <si>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</si>
  <si>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</si>
  <si>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</si>
  <si>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</si>
  <si>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</si>
  <si>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</si>
  <si>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</si>
  <si>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</si>
  <si>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</si>
  <si>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</si>
  <si>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</si>
  <si>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</si>
  <si>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</si>
  <si>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</si>
  <si>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</si>
  <si>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</si>
  <si>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</si>
  <si>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</si>
  <si>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</si>
  <si>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</si>
  <si>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</si>
  <si>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</si>
  <si>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</si>
  <si>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</si>
  <si>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</si>
  <si>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</si>
  <si>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</si>
  <si>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</si>
  <si>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</si>
  <si>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</si>
  <si>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</si>
  <si>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</si>
  <si>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</si>
  <si>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</si>
  <si>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</si>
  <si>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</si>
  <si>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</si>
  <si>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</si>
  <si>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</si>
  <si>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</si>
  <si>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</si>
  <si>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</si>
  <si>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</si>
  <si>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</si>
  <si>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</si>
  <si>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</si>
  <si>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</si>
  <si>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</si>
  <si>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</si>
  <si>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</si>
  <si>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</si>
  <si>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</si>
  <si>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</si>
  <si>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</si>
  <si>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</si>
  <si>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</si>
  <si>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</si>
  <si>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</si>
  <si>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</si>
  <si>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</si>
  <si>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</si>
  <si>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</si>
  <si>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</si>
  <si>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</si>
  <si>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</si>
  <si>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</si>
  <si>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</si>
  <si>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</si>
  <si>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</si>
  <si>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</si>
  <si>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</si>
  <si>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</si>
  <si>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</si>
  <si>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</si>
  <si>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</si>
  <si>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</si>
  <si>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</si>
  <si>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</si>
  <si>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</si>
  <si>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</si>
  <si>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</si>
  <si>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</si>
  <si>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</si>
  <si>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</si>
  <si>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</si>
  <si>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</si>
  <si>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</si>
  <si>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</si>
  <si>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</si>
  <si>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</si>
  <si>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</si>
  <si>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</si>
  <si>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</si>
  <si>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</si>
  <si>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</si>
  <si>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</si>
  <si>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</si>
  <si>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</si>
  <si>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</si>
  <si>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</si>
  <si>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</si>
  <si>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</si>
  <si>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</si>
  <si>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</si>
  <si>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</si>
  <si>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</si>
  <si>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</si>
  <si>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</si>
  <si>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</si>
  <si>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</si>
  <si>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</si>
  <si>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</si>
  <si>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</si>
  <si>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</si>
  <si>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</si>
  <si>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</si>
  <si>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</si>
  <si>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</si>
  <si>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</si>
  <si>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</si>
  <si>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</si>
  <si>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</si>
  <si>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</si>
  <si>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</si>
  <si>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</si>
  <si>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</si>
  <si>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</si>
  <si>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</si>
  <si>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</si>
  <si>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</si>
  <si>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</si>
  <si>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</si>
  <si>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</si>
  <si>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</si>
  <si>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</si>
  <si>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</si>
  <si>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</si>
  <si>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</si>
  <si>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</si>
  <si>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</si>
  <si>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</si>
  <si>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</si>
  <si>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</si>
  <si>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</si>
  <si>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</si>
  <si>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</si>
  <si>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</si>
  <si>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</si>
  <si>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</si>
  <si>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</si>
  <si>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</si>
  <si>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</si>
  <si>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</si>
  <si>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</si>
  <si>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</si>
  <si>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</si>
  <si>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</si>
  <si>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</si>
  <si>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</si>
  <si>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</si>
  <si>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</si>
  <si>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</si>
  <si>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</si>
  <si>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</si>
  <si>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</si>
  <si>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</si>
  <si>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</si>
  <si>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</si>
  <si>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</si>
  <si>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</si>
  <si>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</si>
  <si>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</si>
  <si>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</si>
  <si>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</si>
  <si>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</si>
  <si>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</si>
  <si>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</si>
  <si>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</si>
  <si>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</si>
  <si>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</si>
  <si>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</si>
  <si>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</si>
  <si>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</si>
  <si>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</si>
  <si>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</si>
  <si>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</si>
  <si>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</si>
  <si>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</si>
  <si>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</si>
  <si>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</si>
  <si>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</si>
  <si>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</si>
  <si>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</si>
  <si>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</si>
  <si>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</si>
  <si>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</si>
  <si>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</si>
  <si>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</si>
  <si>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</si>
  <si>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</si>
  <si>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</si>
  <si>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</si>
  <si>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</si>
  <si>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</si>
  <si>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</si>
  <si>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</si>
  <si>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</si>
  <si>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</si>
  <si>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</si>
  <si>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</si>
  <si>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</si>
  <si>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</si>
  <si>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</si>
  <si>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</si>
  <si>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</si>
  <si>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</si>
  <si>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</si>
  <si>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</si>
  <si>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</si>
  <si>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</si>
  <si>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</si>
  <si>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</si>
  <si>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</si>
  <si>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</si>
  <si>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</si>
  <si>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</si>
  <si>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</si>
  <si>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</si>
  <si>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</si>
  <si>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</si>
  <si>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</si>
  <si>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</si>
  <si>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</si>
  <si>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</si>
  <si>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</si>
  <si>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</si>
  <si>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</si>
  <si>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</si>
  <si>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</si>
  <si>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</si>
  <si>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</si>
  <si>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</si>
  <si>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</si>
  <si>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</si>
  <si>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</si>
  <si>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</si>
  <si>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</si>
  <si>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</si>
  <si>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</si>
  <si>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</si>
  <si>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</si>
  <si>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</si>
  <si>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</si>
  <si>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</si>
  <si>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</si>
  <si>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</si>
  <si>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</si>
  <si>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</si>
  <si>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</si>
  <si>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</si>
  <si>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</si>
  <si>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</si>
  <si>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</si>
  <si>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</si>
  <si>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</si>
  <si>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</si>
  <si>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</si>
  <si>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</si>
  <si>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</si>
  <si>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</si>
  <si>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</si>
  <si>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</si>
  <si>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</si>
  <si>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</si>
  <si>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</si>
  <si>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</si>
  <si>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</si>
  <si>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</si>
  <si>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</si>
  <si>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</si>
  <si>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</si>
  <si>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</si>
  <si>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</si>
  <si>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</si>
  <si>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</si>
  <si>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</si>
  <si>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</si>
  <si>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</si>
  <si>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</si>
  <si>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</si>
  <si>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</si>
  <si>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</si>
  <si>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</si>
  <si>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</si>
  <si>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</si>
  <si>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</si>
  <si>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</si>
  <si>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</si>
  <si>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</si>
  <si>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</si>
  <si>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</si>
  <si>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</si>
  <si>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</si>
  <si>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</si>
  <si>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</si>
  <si>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</si>
  <si>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</si>
  <si>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</si>
  <si>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</si>
  <si>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</si>
  <si>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</si>
  <si>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</si>
  <si>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</si>
  <si>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</si>
  <si>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</si>
  <si>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</si>
  <si>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</si>
  <si>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</si>
  <si>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</si>
  <si>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</si>
  <si>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</si>
  <si>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</si>
  <si>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</si>
  <si>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</si>
  <si>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</si>
  <si>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</si>
  <si>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</si>
  <si>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</si>
  <si>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</si>
  <si>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</si>
  <si>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</si>
  <si>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</si>
  <si>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</si>
  <si>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</si>
  <si>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</si>
  <si>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</si>
  <si>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</si>
  <si>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</si>
  <si>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</si>
  <si>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</si>
  <si>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</si>
  <si>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</si>
  <si>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</si>
  <si>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</si>
  <si>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</si>
  <si>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</si>
  <si>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</si>
  <si>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</si>
  <si>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</si>
  <si>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</si>
  <si>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</si>
  <si>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</si>
  <si>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</si>
  <si>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</si>
  <si>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</si>
  <si>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</si>
  <si>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</si>
  <si>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</si>
  <si>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</si>
  <si>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</si>
  <si>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</si>
  <si>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</si>
  <si>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</si>
  <si>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</si>
  <si>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</si>
  <si>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</si>
  <si>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</si>
  <si>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</si>
  <si>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</si>
  <si>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</si>
  <si>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</si>
  <si>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</si>
  <si>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</si>
  <si>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</si>
  <si>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</si>
  <si>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</si>
  <si>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</si>
  <si>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</si>
  <si>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</si>
  <si>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</si>
  <si>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</si>
  <si>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</si>
  <si>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</si>
  <si>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</si>
  <si>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</si>
  <si>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</si>
  <si>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</si>
  <si>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</si>
  <si>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</si>
  <si>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</si>
  <si>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</si>
  <si>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</si>
  <si>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</si>
  <si>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</si>
  <si>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</si>
  <si>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</si>
  <si>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</si>
  <si>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</si>
  <si>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</si>
  <si>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</si>
  <si>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</si>
  <si>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</si>
  <si>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</si>
  <si>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</si>
  <si>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</si>
  <si>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</si>
  <si>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</si>
  <si>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</si>
  <si>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</si>
  <si>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</si>
  <si>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</si>
  <si>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</si>
  <si>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</si>
  <si>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</si>
  <si>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</si>
  <si>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</si>
  <si>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</si>
  <si>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</si>
  <si>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</si>
  <si>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</si>
  <si>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</si>
  <si>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</si>
  <si>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</si>
  <si>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</si>
  <si>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</si>
  <si>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</si>
  <si>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</si>
  <si>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</si>
  <si>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</si>
  <si>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</si>
  <si>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</si>
  <si>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</si>
  <si>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</si>
  <si>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</si>
  <si>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</si>
  <si>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</si>
  <si>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</si>
  <si>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</si>
  <si>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</si>
  <si>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</si>
  <si>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</si>
  <si>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</si>
  <si>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</si>
  <si>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</si>
  <si>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</si>
  <si>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</si>
  <si>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</si>
  <si>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</si>
  <si>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</si>
  <si>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</si>
  <si>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</si>
  <si>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</si>
  <si>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</si>
  <si>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</si>
  <si>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</si>
  <si>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</si>
  <si>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</si>
  <si>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</si>
  <si>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</si>
  <si>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</si>
  <si>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</si>
  <si>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</si>
  <si>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</si>
  <si>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</si>
  <si>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</si>
  <si>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</si>
  <si>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</si>
  <si>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</si>
  <si>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</si>
  <si>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</si>
  <si>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</si>
  <si>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</si>
  <si>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</si>
  <si>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</si>
  <si>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</si>
  <si>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</si>
  <si>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</si>
  <si>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</si>
  <si>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</si>
  <si>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</si>
  <si>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</si>
  <si>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</si>
  <si>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</si>
  <si>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</si>
  <si>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</si>
  <si>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</si>
  <si>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</si>
  <si>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</si>
  <si>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</si>
  <si>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</si>
  <si>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</si>
  <si>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</si>
  <si>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</si>
  <si>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</si>
  <si>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</si>
  <si>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</si>
  <si>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</si>
  <si>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</si>
  <si>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</si>
  <si>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</si>
  <si>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</si>
  <si>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</si>
  <si>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</si>
  <si>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</si>
  <si>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</si>
  <si>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</si>
  <si>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</si>
  <si>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</si>
  <si>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</si>
  <si>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</si>
  <si>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</si>
  <si>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</si>
  <si>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</si>
  <si>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</si>
  <si>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</si>
  <si>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</si>
  <si>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</si>
  <si>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</si>
  <si>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</si>
  <si>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</si>
  <si>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</si>
  <si>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</si>
  <si>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</si>
  <si>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</si>
  <si>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</si>
  <si>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</si>
  <si>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</si>
  <si>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</si>
  <si>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</si>
  <si>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</si>
  <si>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</si>
  <si>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</si>
  <si>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</si>
  <si>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</si>
  <si>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</si>
  <si>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</si>
  <si>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</si>
  <si>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</si>
  <si>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</si>
  <si>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</si>
  <si>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</si>
  <si>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</si>
  <si>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</si>
  <si>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</si>
  <si>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</si>
  <si>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</si>
  <si>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</si>
  <si>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</si>
  <si>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</si>
  <si>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</si>
  <si>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</si>
  <si>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</si>
  <si>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</si>
  <si>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</si>
  <si>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</si>
  <si>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</si>
  <si>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</si>
  <si>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</si>
  <si>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</si>
  <si>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</si>
  <si>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</si>
  <si>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</si>
  <si>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</si>
  <si>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</si>
  <si>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</si>
  <si>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</si>
  <si>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</si>
  <si>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</si>
  <si>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</si>
  <si>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</si>
  <si>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</si>
  <si>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</si>
  <si>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</si>
  <si>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</si>
  <si>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</si>
  <si>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</si>
  <si>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</si>
  <si>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</si>
  <si>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</si>
  <si>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</si>
  <si>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</si>
  <si>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</si>
  <si>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</si>
  <si>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</si>
  <si>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</si>
  <si>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</si>
  <si>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</si>
  <si>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</si>
  <si>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</si>
  <si>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</si>
  <si>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</si>
  <si>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</si>
  <si>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</si>
  <si>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</si>
  <si>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</si>
  <si>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</si>
  <si>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</si>
  <si>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</si>
  <si>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</si>
  <si>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</si>
  <si>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</si>
  <si>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</si>
  <si>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</si>
  <si>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</si>
  <si>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</si>
  <si>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</si>
  <si>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</si>
  <si>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</si>
  <si>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</si>
  <si>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</si>
  <si>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</si>
  <si>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</si>
  <si>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</si>
  <si>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</si>
  <si>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</si>
  <si>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</si>
  <si>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</si>
  <si>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</si>
  <si>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</si>
  <si>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</si>
  <si>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</si>
  <si>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</si>
  <si>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</si>
  <si>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</si>
  <si>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</si>
  <si>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</si>
  <si>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</si>
  <si>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</si>
  <si>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</si>
  <si>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</si>
  <si>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</si>
  <si>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</si>
  <si>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</si>
  <si>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</si>
  <si>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</si>
  <si>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</si>
  <si>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</si>
  <si>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</si>
  <si>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</si>
  <si>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</si>
  <si>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</si>
  <si>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</si>
  <si>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</si>
  <si>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</si>
  <si>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</si>
  <si>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</si>
  <si>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</si>
  <si>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</si>
  <si>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</si>
  <si>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</si>
  <si>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</si>
  <si>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</si>
  <si>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</si>
  <si>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</si>
  <si>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</si>
  <si>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</si>
  <si>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</si>
  <si>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</si>
  <si>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</si>
  <si>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</si>
  <si>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</si>
  <si>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</si>
  <si>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</si>
  <si>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</si>
  <si>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</si>
  <si>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</si>
  <si>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</si>
  <si>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</si>
  <si>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</si>
  <si>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</si>
  <si>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</si>
  <si>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</si>
  <si>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</si>
  <si>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</si>
  <si>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</si>
  <si>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</si>
  <si>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</si>
  <si>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</si>
  <si>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</si>
  <si>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</si>
  <si>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</si>
  <si>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</si>
  <si>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</si>
  <si>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</si>
  <si>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</si>
  <si>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</si>
  <si>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</si>
  <si>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</si>
  <si>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</si>
  <si>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</si>
  <si>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</si>
  <si>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</si>
  <si>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</si>
  <si>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</si>
  <si>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</si>
  <si>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</si>
  <si>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</si>
  <si>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</si>
  <si>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</si>
  <si>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</si>
  <si>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</si>
  <si>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</si>
  <si>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</si>
  <si>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</si>
  <si>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</si>
  <si>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</si>
  <si>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</si>
  <si>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</si>
  <si>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</si>
  <si>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</si>
  <si>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</si>
  <si>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</si>
  <si>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</si>
  <si>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</si>
  <si>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</si>
  <si>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</si>
  <si>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</si>
  <si>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</si>
  <si>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</si>
  <si>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</si>
  <si>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</si>
  <si>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</si>
  <si>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</si>
  <si>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</si>
  <si>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</si>
  <si>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</si>
  <si>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</si>
  <si>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</si>
  <si>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</si>
  <si>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</si>
  <si>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</si>
  <si>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</si>
  <si>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</si>
  <si>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</si>
  <si>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</si>
  <si>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</si>
  <si>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</si>
  <si>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</si>
  <si>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</si>
  <si>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</si>
  <si>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</si>
  <si>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</si>
  <si>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</si>
  <si>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</si>
  <si>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</si>
  <si>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</si>
  <si>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</si>
  <si>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</si>
  <si>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</si>
  <si>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</si>
  <si>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</si>
  <si>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</si>
  <si>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</si>
  <si>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</si>
  <si>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</si>
  <si>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</si>
  <si>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</si>
  <si>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</si>
  <si>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</si>
  <si>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</si>
  <si>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</si>
  <si>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</si>
  <si>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</si>
  <si>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</si>
  <si>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</si>
  <si>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</si>
  <si>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</si>
  <si>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</si>
  <si>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</si>
  <si>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</si>
  <si>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</si>
  <si>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</si>
  <si>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</si>
  <si>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</si>
  <si>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</si>
  <si>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</si>
  <si>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</si>
  <si>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</si>
  <si>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</si>
  <si>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</si>
  <si>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</si>
  <si>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</si>
  <si>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</si>
  <si>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</si>
  <si>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</si>
  <si>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</si>
  <si>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</si>
  <si>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</si>
  <si>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</si>
  <si>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</si>
  <si>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</si>
  <si>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</si>
  <si>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</si>
  <si>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</si>
  <si>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</si>
  <si>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</si>
  <si>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</si>
  <si>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</si>
  <si>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</si>
  <si>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</si>
  <si>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</si>
  <si>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</si>
  <si>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</si>
  <si>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</si>
  <si>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</si>
  <si>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</si>
  <si>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</si>
  <si>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</si>
  <si>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</si>
  <si>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</si>
  <si>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</si>
  <si>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</si>
  <si>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</si>
  <si>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</si>
  <si>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</si>
  <si>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</si>
  <si>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</si>
  <si>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</si>
  <si>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</si>
  <si>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</si>
  <si>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</si>
  <si>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</si>
  <si>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</si>
  <si>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</si>
  <si>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</si>
  <si>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</si>
  <si>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</si>
  <si>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</si>
  <si>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</si>
  <si>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</si>
  <si>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</si>
  <si>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</si>
  <si>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</si>
  <si>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</si>
  <si>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</si>
  <si>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</si>
  <si>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</si>
  <si>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</si>
  <si>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</si>
  <si>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</si>
  <si>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</si>
  <si>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</si>
  <si>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</si>
  <si>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</si>
  <si>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</si>
  <si>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</si>
  <si>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</si>
  <si>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</si>
  <si>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</si>
  <si>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</si>
  <si>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</si>
  <si>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</si>
  <si>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</si>
  <si>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</si>
  <si>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</si>
  <si>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</si>
  <si>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</si>
  <si>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</si>
  <si>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</si>
  <si>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</si>
  <si>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</si>
  <si>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</si>
  <si>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</si>
  <si>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</si>
  <si>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</si>
  <si>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</si>
  <si>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</si>
  <si>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</si>
  <si>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</si>
  <si>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</si>
  <si>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</si>
  <si>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</si>
  <si>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</si>
  <si>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</si>
  <si>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</si>
  <si>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</si>
  <si>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</si>
  <si>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</si>
  <si>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</si>
  <si>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</si>
  <si>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</si>
  <si>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</si>
  <si>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</si>
  <si>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</si>
  <si>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</si>
  <si>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</si>
  <si>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</si>
  <si>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</si>
  <si>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</si>
  <si>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</si>
  <si>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</si>
  <si>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</si>
  <si>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</si>
  <si>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</si>
  <si>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</si>
  <si>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</si>
  <si>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</si>
  <si>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</si>
  <si>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</si>
  <si>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</si>
  <si>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</si>
  <si>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</si>
  <si>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</si>
  <si>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</si>
  <si>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</si>
  <si>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</si>
  <si>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</si>
  <si>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</si>
  <si>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</si>
  <si>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</si>
  <si>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</si>
  <si>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</si>
  <si>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</si>
  <si>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</si>
  <si>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</si>
  <si>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</si>
  <si>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</si>
  <si>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</si>
  <si>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</si>
  <si>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</si>
  <si>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</si>
  <si>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</si>
  <si>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</si>
  <si>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</si>
  <si>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</si>
  <si>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</si>
  <si>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</si>
  <si>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</si>
  <si>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</si>
  <si>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</si>
  <si>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</si>
  <si>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</si>
  <si>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</si>
  <si>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</si>
  <si>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</si>
  <si>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</si>
  <si>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</si>
  <si>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</si>
  <si>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</si>
  <si>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</si>
  <si>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</si>
  <si>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</si>
  <si>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</si>
  <si>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</si>
  <si>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</si>
  <si>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</si>
  <si>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</si>
  <si>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</si>
  <si>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</si>
  <si>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</si>
  <si>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</si>
  <si>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</si>
  <si>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</si>
  <si>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</si>
  <si>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</si>
  <si>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</si>
  <si>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</si>
  <si>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</si>
  <si>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</si>
  <si>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</si>
  <si>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</si>
  <si>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</si>
  <si>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</si>
  <si>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</si>
  <si>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</si>
  <si>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</si>
  <si>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</si>
  <si>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</si>
  <si>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</si>
  <si>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</si>
  <si>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</si>
  <si>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</si>
  <si>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</si>
  <si>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</si>
  <si>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</si>
  <si>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</si>
  <si>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</si>
  <si>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</si>
  <si>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</si>
  <si>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</si>
  <si>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</si>
  <si>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</si>
  <si>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</si>
  <si>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</si>
  <si>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</si>
  <si>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</si>
  <si>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</si>
  <si>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</si>
  <si>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</si>
  <si>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</si>
  <si>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</si>
  <si>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</si>
  <si>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</si>
  <si>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</si>
  <si>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</si>
  <si>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</si>
  <si>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</si>
  <si>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</si>
  <si>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</si>
  <si>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</si>
  <si>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</si>
  <si>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</si>
  <si>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</si>
  <si>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</si>
  <si>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</si>
  <si>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</si>
  <si>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</si>
  <si>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</si>
  <si>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</si>
  <si>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</si>
  <si>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</si>
  <si>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</si>
  <si>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</si>
  <si>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</si>
  <si>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</si>
  <si>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</si>
  <si>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</si>
  <si>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</si>
  <si>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</si>
  <si>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</si>
  <si>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</si>
  <si>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</si>
  <si>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</si>
  <si>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</si>
  <si>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</si>
  <si>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</si>
  <si>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</si>
  <si>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</si>
  <si>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</si>
  <si>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</si>
  <si>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</si>
  <si>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</si>
  <si>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</si>
  <si>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</si>
  <si>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</si>
  <si>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</si>
  <si>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</si>
  <si>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</si>
  <si>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</si>
  <si>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</si>
  <si>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</si>
  <si>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</si>
  <si>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</si>
  <si>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</si>
  <si>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</si>
  <si>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</si>
  <si>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</si>
  <si>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</si>
  <si>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</si>
  <si>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</si>
  <si>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</si>
  <si>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</si>
  <si>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</si>
  <si>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</si>
  <si>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</si>
  <si>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</si>
  <si>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</si>
  <si>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</si>
  <si>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</si>
  <si>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</si>
  <si>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</si>
  <si>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</si>
  <si>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</si>
  <si>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</si>
  <si>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</si>
  <si>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</si>
  <si>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</si>
  <si>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</si>
  <si>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</si>
  <si>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</si>
  <si>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</si>
  <si>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</si>
  <si>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</si>
  <si>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</si>
  <si>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</si>
  <si>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</si>
  <si>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</si>
  <si>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</si>
  <si>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</si>
  <si>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</si>
  <si>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</si>
  <si>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</si>
  <si>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</si>
  <si>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</si>
  <si>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</si>
  <si>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</si>
  <si>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</si>
  <si>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</si>
  <si>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</si>
  <si>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</si>
  <si>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</si>
  <si>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</si>
  <si>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</si>
  <si>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</si>
  <si>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</si>
  <si>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</si>
  <si>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</si>
  <si>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</si>
  <si>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</si>
  <si>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</si>
  <si>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</si>
  <si>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</si>
  <si>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</si>
  <si>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</si>
  <si>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</si>
  <si>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</si>
  <si>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</si>
  <si>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</si>
  <si>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</si>
  <si>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</si>
  <si>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</si>
  <si>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</si>
  <si>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</si>
  <si>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</si>
  <si>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</si>
  <si>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</si>
  <si>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</si>
  <si>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</si>
  <si>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</si>
  <si>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</si>
  <si>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</si>
  <si>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</si>
  <si>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</si>
  <si>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</si>
  <si>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</si>
  <si>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</si>
  <si>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</si>
  <si>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</si>
  <si>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</si>
  <si>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</si>
  <si>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</si>
  <si>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</si>
  <si>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</si>
  <si>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</si>
  <si>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</si>
  <si>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</si>
  <si>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</si>
  <si>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</si>
  <si>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</si>
  <si>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</si>
  <si>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</si>
  <si>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</si>
  <si>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</si>
  <si>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</si>
  <si>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</si>
  <si>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</si>
  <si>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</si>
  <si>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</si>
  <si>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</si>
  <si>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</si>
  <si>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</si>
  <si>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</si>
  <si>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</si>
  <si>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</si>
  <si>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</si>
  <si>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</si>
  <si>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</si>
  <si>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</si>
  <si>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</si>
  <si>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</si>
  <si>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</si>
  <si>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</si>
  <si>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</si>
  <si>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</si>
  <si>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</si>
  <si>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</si>
  <si>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</si>
  <si>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</si>
  <si>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</si>
  <si>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</si>
  <si>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</si>
  <si>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</si>
  <si>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</si>
  <si>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</si>
  <si>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</si>
  <si>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</si>
  <si>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</si>
  <si>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</si>
  <si>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</si>
  <si>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</si>
  <si>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</si>
  <si>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</si>
  <si>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</si>
  <si>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</si>
  <si>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</si>
  <si>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</si>
  <si>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</si>
  <si>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</si>
  <si>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</si>
  <si>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</si>
  <si>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</si>
  <si>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</si>
  <si>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</si>
  <si>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</si>
  <si>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</si>
  <si>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</si>
  <si>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</si>
  <si>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</si>
  <si>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</si>
  <si>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</si>
  <si>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</si>
  <si>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</si>
  <si>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</si>
  <si>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</si>
  <si>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</si>
  <si>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</si>
  <si>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</si>
  <si>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</si>
  <si>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</si>
  <si>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</si>
  <si>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</si>
  <si>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</si>
  <si>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</si>
  <si>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</si>
  <si>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</si>
  <si>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</si>
  <si>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</si>
  <si>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</si>
  <si>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</si>
  <si>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</si>
  <si>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</si>
  <si>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</si>
  <si>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</si>
  <si>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</si>
  <si>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</si>
  <si>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</si>
  <si>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</si>
  <si>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</si>
  <si>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</si>
  <si>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</si>
  <si>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</si>
  <si>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</si>
  <si>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</si>
  <si>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</si>
  <si>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</si>
  <si>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</si>
  <si>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</si>
  <si>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</si>
  <si>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</si>
  <si>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</si>
  <si>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</si>
  <si>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</si>
  <si>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</si>
  <si>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</si>
  <si>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</si>
  <si>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</si>
  <si>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</si>
  <si>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</si>
  <si>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</si>
  <si>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</si>
  <si>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</si>
  <si>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</si>
  <si>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</si>
  <si>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</si>
  <si>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</si>
  <si>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</si>
  <si>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</si>
  <si>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</si>
  <si>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</si>
  <si>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</si>
  <si>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</si>
  <si>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</si>
  <si>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</si>
  <si>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</si>
  <si>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</si>
  <si>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</si>
  <si>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</si>
  <si>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</si>
  <si>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</si>
  <si>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</si>
  <si>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</si>
  <si>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</si>
  <si>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</si>
  <si>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</si>
  <si>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</si>
  <si>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</si>
  <si>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</si>
  <si>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</si>
  <si>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</si>
  <si>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</si>
  <si>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</si>
  <si>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</si>
  <si>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</si>
  <si>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</si>
  <si>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</si>
  <si>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</si>
  <si>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</si>
  <si>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</si>
  <si>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</si>
  <si>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</si>
  <si>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</si>
  <si>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</si>
  <si>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</si>
  <si>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</si>
  <si>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</si>
  <si>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</si>
  <si>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</si>
  <si>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</si>
  <si>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</si>
  <si>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</si>
  <si>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</si>
  <si>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</si>
  <si>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</si>
  <si>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</si>
  <si>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</si>
  <si>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</si>
  <si>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</si>
  <si>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</si>
  <si>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</si>
  <si>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</si>
  <si>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</si>
  <si>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</si>
  <si>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</si>
  <si>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</si>
  <si>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</si>
  <si>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</si>
  <si>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</si>
  <si>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</si>
  <si>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</si>
  <si>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</si>
  <si>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</si>
  <si>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</si>
  <si>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</si>
  <si>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</si>
  <si>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</si>
  <si>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</si>
  <si>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</si>
  <si>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</si>
  <si>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</si>
  <si>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</si>
  <si>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</si>
  <si>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</si>
  <si>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</si>
  <si>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</si>
  <si>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</si>
  <si>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</si>
  <si>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</si>
  <si>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</si>
  <si>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</si>
  <si>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</si>
  <si>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</si>
  <si>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</si>
  <si>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</si>
  <si>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</si>
  <si>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</si>
  <si>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</si>
  <si>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</si>
  <si>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</si>
  <si>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</si>
  <si>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</si>
  <si>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</si>
  <si>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</si>
  <si>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</si>
  <si>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</si>
  <si>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</si>
  <si>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</si>
  <si>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</si>
  <si>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</si>
  <si>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</si>
  <si>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</si>
  <si>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</si>
  <si>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</si>
  <si>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</si>
  <si>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</si>
  <si>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</si>
  <si>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</si>
  <si>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</si>
  <si>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</si>
  <si>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</si>
  <si>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</si>
  <si>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</si>
  <si>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</si>
  <si>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</si>
  <si>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</si>
  <si>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</si>
  <si>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</si>
  <si>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</si>
  <si>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</si>
  <si>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</si>
  <si>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</si>
  <si>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</si>
  <si>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</si>
  <si>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</si>
  <si>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</si>
  <si>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</si>
  <si>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</si>
  <si>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</si>
  <si>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</si>
  <si>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</si>
  <si>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</si>
  <si>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</si>
  <si>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</si>
  <si>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</si>
  <si>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</si>
  <si>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</si>
  <si>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</si>
  <si>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</si>
  <si>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</si>
  <si>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</si>
  <si>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</si>
  <si>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</si>
  <si>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</si>
  <si>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</si>
  <si>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</si>
  <si>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</si>
  <si>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</si>
  <si>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</si>
  <si>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</si>
  <si>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</si>
  <si>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</si>
  <si>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</si>
  <si>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</si>
  <si>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</si>
  <si>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</si>
  <si>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</si>
  <si>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</si>
  <si>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</si>
  <si>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</si>
  <si>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</si>
  <si>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</si>
  <si>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</si>
  <si>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</si>
  <si>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</si>
  <si>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</si>
  <si>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</si>
  <si>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</si>
  <si>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</si>
  <si>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</si>
  <si>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</si>
  <si>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</si>
  <si>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</si>
  <si>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</si>
  <si>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</si>
  <si>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</si>
  <si>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</si>
  <si>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</si>
  <si>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</si>
  <si>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</si>
  <si>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</si>
  <si>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</si>
  <si>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</si>
  <si>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</si>
  <si>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</si>
  <si>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</si>
  <si>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</si>
  <si>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</si>
  <si>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</si>
  <si>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</si>
  <si>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</si>
  <si>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</si>
  <si>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</si>
  <si>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</si>
  <si>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</si>
  <si>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</si>
  <si>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</si>
  <si>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</si>
  <si>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</si>
  <si>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</si>
  <si>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</si>
  <si>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</si>
  <si>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</si>
  <si>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</si>
  <si>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</si>
  <si>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</si>
  <si>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</si>
  <si>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</si>
  <si>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</si>
  <si>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</si>
  <si>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</si>
  <si>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</si>
  <si>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</si>
  <si>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</si>
  <si>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</si>
  <si>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</si>
  <si>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</si>
  <si>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</si>
  <si>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</si>
  <si>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</si>
  <si>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</si>
  <si>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</si>
  <si>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</si>
  <si>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</si>
  <si>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</si>
  <si>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</si>
  <si>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</si>
  <si>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</si>
  <si>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</si>
  <si>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</si>
  <si>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</si>
  <si>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</si>
  <si>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</si>
  <si>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</si>
  <si>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</si>
  <si>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</si>
  <si>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</si>
  <si>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</si>
  <si>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</si>
  <si>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</si>
  <si>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</si>
  <si>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</si>
  <si>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</si>
  <si>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</si>
  <si>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</si>
  <si>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</si>
  <si>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</si>
  <si>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</si>
  <si>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</si>
  <si>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</si>
  <si>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</si>
  <si>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</si>
  <si>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</si>
  <si>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</si>
  <si>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</si>
  <si>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</si>
  <si>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</si>
  <si>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</si>
  <si>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</si>
  <si>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</si>
  <si>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</si>
  <si>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</si>
  <si>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</si>
  <si>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</si>
  <si>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</si>
  <si>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</si>
  <si>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</si>
  <si>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</si>
  <si>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</si>
  <si>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</si>
  <si>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</si>
  <si>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</si>
  <si>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</si>
  <si>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</si>
  <si>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</si>
  <si>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</si>
  <si>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</si>
  <si>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</si>
  <si>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</si>
  <si>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</si>
  <si>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</si>
  <si>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</si>
  <si>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</si>
  <si>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</si>
  <si>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</si>
  <si>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</si>
  <si>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</si>
  <si>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</si>
  <si>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</si>
  <si>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</si>
  <si>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</si>
  <si>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</si>
  <si>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</si>
  <si>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</si>
  <si>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</si>
  <si>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</si>
  <si>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</si>
  <si>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</si>
  <si>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</si>
  <si>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</si>
  <si>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</si>
  <si>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</si>
  <si>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</si>
  <si>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</si>
  <si>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</si>
  <si>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</si>
  <si>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</si>
  <si>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</si>
  <si>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</si>
  <si>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</si>
  <si>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</si>
  <si>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</si>
  <si>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</si>
  <si>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</si>
  <si>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</si>
  <si>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</si>
  <si>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</si>
  <si>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</si>
  <si>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</si>
  <si>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</si>
  <si>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</si>
  <si>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</si>
  <si>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</si>
  <si>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</si>
  <si>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</si>
  <si>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</si>
  <si>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</si>
  <si>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</si>
  <si>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</si>
  <si>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</si>
  <si>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</si>
  <si>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</si>
  <si>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</si>
  <si>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</si>
  <si>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</si>
  <si>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</si>
  <si>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</si>
  <si>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</si>
  <si>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</si>
  <si>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</si>
  <si>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</si>
  <si>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</si>
  <si>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</si>
  <si>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</si>
  <si>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</si>
  <si>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</si>
  <si>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</si>
  <si>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</si>
  <si>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</si>
  <si>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</si>
  <si>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</si>
  <si>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</si>
  <si>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</si>
  <si>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</si>
  <si>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</si>
  <si>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</si>
  <si>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</si>
  <si>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</si>
  <si>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</si>
  <si>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</si>
  <si>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</si>
  <si>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</si>
  <si>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</si>
  <si>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</si>
  <si>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</si>
  <si>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</si>
  <si>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</si>
  <si>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</si>
  <si>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</si>
  <si>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</si>
  <si>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</si>
  <si>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</si>
  <si>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</si>
  <si>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</si>
  <si>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</si>
  <si>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</si>
  <si>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</si>
  <si>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</si>
  <si>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</si>
  <si>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</si>
  <si>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</si>
  <si>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</si>
  <si>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</si>
  <si>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</si>
  <si>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</si>
  <si>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</si>
  <si>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</si>
  <si>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</si>
  <si>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</si>
  <si>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</si>
  <si>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</si>
  <si>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</si>
  <si>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</si>
  <si>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</si>
  <si>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</si>
  <si>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</si>
  <si>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</si>
  <si>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</si>
  <si>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</si>
  <si>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</si>
  <si>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</si>
  <si>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</si>
  <si>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</si>
  <si>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</si>
  <si>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</si>
  <si>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</si>
  <si>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</si>
  <si>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</si>
  <si>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</si>
  <si>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</si>
  <si>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</si>
  <si>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</si>
  <si>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</si>
  <si>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</si>
  <si>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</si>
  <si>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</si>
  <si>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</si>
  <si>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</si>
  <si>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</si>
  <si>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</si>
  <si>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</si>
  <si>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</si>
  <si>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</si>
  <si>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</si>
  <si>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</si>
  <si>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</si>
  <si>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</si>
  <si>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</si>
  <si>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</si>
  <si>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</si>
  <si>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</si>
  <si>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</si>
  <si>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</si>
  <si>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</si>
  <si>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</si>
  <si>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</si>
  <si>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</si>
  <si>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</si>
  <si>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</si>
  <si>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</si>
  <si>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</si>
  <si>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</si>
  <si>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</si>
  <si>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</si>
  <si>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</si>
  <si>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</si>
  <si>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</si>
  <si>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</si>
  <si>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</si>
  <si>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</si>
  <si>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</si>
  <si>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</si>
  <si>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</si>
  <si>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</si>
  <si>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</si>
  <si>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</si>
  <si>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</si>
  <si>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</si>
  <si>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</si>
  <si>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</si>
  <si>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</si>
  <si>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</si>
  <si>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</si>
  <si>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</si>
  <si>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</si>
  <si>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</si>
  <si>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</si>
  <si>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</si>
  <si>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</si>
  <si>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</si>
  <si>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</si>
  <si>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</si>
  <si>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</si>
  <si>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</si>
  <si>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</si>
  <si>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</si>
  <si>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</si>
  <si>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</si>
  <si>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</si>
  <si>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</si>
  <si>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</si>
  <si>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</si>
  <si>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</si>
  <si>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</si>
  <si>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</si>
  <si>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</si>
  <si>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</si>
  <si>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</si>
  <si>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</si>
  <si>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</si>
  <si>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</si>
  <si>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</si>
  <si>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</si>
  <si>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</si>
  <si>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</si>
  <si>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</si>
  <si>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</si>
  <si>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</si>
  <si>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</si>
  <si>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</si>
  <si>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</si>
  <si>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</si>
  <si>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</si>
  <si>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</si>
  <si>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</si>
  <si>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</si>
  <si>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</si>
  <si>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</si>
  <si>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</si>
  <si>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</si>
  <si>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</si>
  <si>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</si>
  <si>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</si>
  <si>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</si>
  <si>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</si>
  <si>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</si>
  <si>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</si>
  <si>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</si>
  <si>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</si>
  <si>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</si>
  <si>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</si>
  <si>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</si>
  <si>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</si>
  <si>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</si>
  <si>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</si>
  <si>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</si>
  <si>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</si>
  <si>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</si>
  <si>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</si>
  <si>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</si>
  <si>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</si>
  <si>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</si>
  <si>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</si>
  <si>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</si>
  <si>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</si>
  <si>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</si>
  <si>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</si>
  <si>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</si>
  <si>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</si>
  <si>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</si>
  <si>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</si>
  <si>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</si>
  <si>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</si>
  <si>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</si>
  <si>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</si>
  <si>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</si>
  <si>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</si>
  <si>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</si>
  <si>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</si>
  <si>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</si>
  <si>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</si>
  <si>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</si>
  <si>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</si>
  <si>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</si>
  <si>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</si>
  <si>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</si>
  <si>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</si>
  <si>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</si>
  <si>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</si>
  <si>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</si>
  <si>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</si>
  <si>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</si>
  <si>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</si>
  <si>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</si>
  <si>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</si>
  <si>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</si>
  <si>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</si>
  <si>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</si>
  <si>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</si>
  <si>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</si>
  <si>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</si>
  <si>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</si>
  <si>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</si>
  <si>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</si>
  <si>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</si>
  <si>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</si>
  <si>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</si>
  <si>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</si>
  <si>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</si>
  <si>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</si>
  <si>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</si>
  <si>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</si>
  <si>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</si>
  <si>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</si>
  <si>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</si>
  <si>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</si>
  <si>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</si>
  <si>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</si>
  <si>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</si>
  <si>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</si>
  <si>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</si>
  <si>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</si>
  <si>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</si>
  <si>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</si>
  <si>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</si>
  <si>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</si>
  <si>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</si>
  <si>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</si>
  <si>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</si>
  <si>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</si>
  <si>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</si>
  <si>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</si>
  <si>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</si>
  <si>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</si>
  <si>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</si>
  <si>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</si>
  <si>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</si>
  <si>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</si>
  <si>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</si>
  <si>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</si>
  <si>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</si>
  <si>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</si>
  <si>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</si>
  <si>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</si>
  <si>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</si>
  <si>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</si>
  <si>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</si>
  <si>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</si>
  <si>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</si>
  <si>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</si>
  <si>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</si>
  <si>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</si>
  <si>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</si>
  <si>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</si>
  <si>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</si>
  <si>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</si>
  <si>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</si>
  <si>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</si>
  <si>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</si>
  <si>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</si>
  <si>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</si>
  <si>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</si>
  <si>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</si>
  <si>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</si>
  <si>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</si>
  <si>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</si>
  <si>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</si>
  <si>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</si>
  <si>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</si>
  <si>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</si>
  <si>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</si>
  <si>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</si>
  <si>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</si>
  <si>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</si>
  <si>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</si>
  <si>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</si>
  <si>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</si>
  <si>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</si>
  <si>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</si>
  <si>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</si>
  <si>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</si>
  <si>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</si>
  <si>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</si>
  <si>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</si>
  <si>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</si>
  <si>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</si>
  <si>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</si>
  <si>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</si>
  <si>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</si>
  <si>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</si>
  <si>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</si>
  <si>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</si>
  <si>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</si>
  <si>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</si>
  <si>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</si>
  <si>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</si>
  <si>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</si>
  <si>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</si>
  <si>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</si>
  <si>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</si>
  <si>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</si>
  <si>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</si>
  <si>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</si>
  <si>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</si>
  <si>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</si>
  <si>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</si>
  <si>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</si>
  <si>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</si>
  <si>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</si>
  <si>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</si>
  <si>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</si>
  <si>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</si>
  <si>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</si>
  <si>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</si>
  <si>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</si>
  <si>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</si>
  <si>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</si>
  <si>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</si>
  <si>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</si>
  <si>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</si>
  <si>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</si>
  <si>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</si>
  <si>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</si>
  <si>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</si>
  <si>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</si>
  <si>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</si>
  <si>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</si>
  <si>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</si>
  <si>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</si>
  <si>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</si>
  <si>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</si>
  <si>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</si>
  <si>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</si>
  <si>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</si>
  <si>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</si>
  <si>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</si>
  <si>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</si>
  <si>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</si>
  <si>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</si>
  <si>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</si>
  <si>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</si>
  <si>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</si>
  <si>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</si>
  <si>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</si>
  <si>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</si>
  <si>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</si>
  <si>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</si>
  <si>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</si>
  <si>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</si>
  <si>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</si>
  <si>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</si>
  <si>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</si>
  <si>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</si>
  <si>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</si>
  <si>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</si>
  <si>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</si>
  <si>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</si>
  <si>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</si>
  <si>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</si>
  <si>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</si>
  <si>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</si>
  <si>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</si>
  <si>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</si>
  <si>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</si>
  <si>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</si>
  <si>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</si>
  <si>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</si>
  <si>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</si>
  <si>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</si>
  <si>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</si>
  <si>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</si>
  <si>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</si>
  <si>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</si>
  <si>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</si>
  <si>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</si>
  <si>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</si>
  <si>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</si>
  <si>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</si>
  <si>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</si>
  <si>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</si>
  <si>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</si>
  <si>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</si>
  <si>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</si>
  <si>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</si>
  <si>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</si>
  <si>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</si>
  <si>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</si>
  <si>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</si>
  <si>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</si>
  <si>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</si>
  <si>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</si>
  <si>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</si>
  <si>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</si>
  <si>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</si>
  <si>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</si>
  <si>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</si>
  <si>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</si>
  <si>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</si>
  <si>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</si>
  <si>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</si>
  <si>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</si>
  <si>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</si>
  <si>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</si>
  <si>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</si>
  <si>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</si>
  <si>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</si>
  <si>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</si>
  <si>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</si>
  <si>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</si>
  <si>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</si>
  <si>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</si>
  <si>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</si>
  <si>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</si>
  <si>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</si>
  <si>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</si>
  <si>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</si>
  <si>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</si>
  <si>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</si>
  <si>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</si>
  <si>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</si>
  <si>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</si>
  <si>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</si>
  <si>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</si>
  <si>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</si>
  <si>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</si>
  <si>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</si>
  <si>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</si>
  <si>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</si>
  <si>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</si>
  <si>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</si>
  <si>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</si>
  <si>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</si>
  <si>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</si>
  <si>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</si>
  <si>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</si>
  <si>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</si>
  <si>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</si>
  <si>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</si>
  <si>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</si>
  <si>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</si>
  <si>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</si>
  <si>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</si>
  <si>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</si>
  <si>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</si>
  <si>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</si>
  <si>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</si>
  <si>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</si>
  <si>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</si>
  <si>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</si>
  <si>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</si>
  <si>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</si>
  <si>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</si>
  <si>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</si>
  <si>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</si>
  <si>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</si>
  <si>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</si>
  <si>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</si>
  <si>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</si>
  <si>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</si>
  <si>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</si>
  <si>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</si>
  <si>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</si>
  <si>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</si>
  <si>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</si>
  <si>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</si>
  <si>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</si>
  <si>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</si>
  <si>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</si>
  <si>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</si>
  <si>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</si>
  <si>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</si>
  <si>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</si>
  <si>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</si>
  <si>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</si>
  <si>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</si>
  <si>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</si>
  <si>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</si>
  <si>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</si>
  <si>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</si>
  <si>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</si>
  <si>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</si>
  <si>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</si>
  <si>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</si>
  <si>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</si>
  <si>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</si>
  <si>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</si>
  <si>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</si>
  <si>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</si>
  <si>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</si>
  <si>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</si>
  <si>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</si>
  <si>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</si>
  <si>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</si>
  <si>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</si>
  <si>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</si>
  <si>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</si>
  <si>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</si>
  <si>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</si>
  <si>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</si>
  <si>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</si>
  <si>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</si>
  <si>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</si>
  <si>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</si>
  <si>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</si>
  <si>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</si>
  <si>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</si>
  <si>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</si>
  <si>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</si>
  <si>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</si>
  <si>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</si>
  <si>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</si>
  <si>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</si>
  <si>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</si>
  <si>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</si>
  <si>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</si>
  <si>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</si>
  <si>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</si>
  <si>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</si>
  <si>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</si>
  <si>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</si>
  <si>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</si>
  <si>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</si>
  <si>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</si>
  <si>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</si>
  <si>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</si>
  <si>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</si>
  <si>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</si>
  <si>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</si>
  <si>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</si>
  <si>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</si>
  <si>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</si>
  <si>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</si>
  <si>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</si>
  <si>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</si>
  <si>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</si>
  <si>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</si>
  <si>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</si>
  <si>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</si>
  <si>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</si>
  <si>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</si>
  <si>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</si>
  <si>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</si>
  <si>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</si>
  <si>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</si>
  <si>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</si>
  <si>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</si>
  <si>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</si>
  <si>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</si>
  <si>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</si>
  <si>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</si>
  <si>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</si>
  <si>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</si>
  <si>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</si>
  <si>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</si>
  <si>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</si>
  <si>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</si>
  <si>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</si>
  <si>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</si>
  <si>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</si>
  <si>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</si>
  <si>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</si>
  <si>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</si>
  <si>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</si>
  <si>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</si>
  <si>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</si>
  <si>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</si>
  <si>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</si>
  <si>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</si>
  <si>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</si>
  <si>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</si>
  <si>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</si>
  <si>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</si>
  <si>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</si>
  <si>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</si>
  <si>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</si>
  <si>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</si>
  <si>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</si>
  <si>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</si>
  <si>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</si>
  <si>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</si>
  <si>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</si>
  <si>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</si>
  <si>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</si>
  <si>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</si>
  <si>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</si>
  <si>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</si>
  <si>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</si>
  <si>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</si>
  <si>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</si>
  <si>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</si>
  <si>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</si>
  <si>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</si>
  <si>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</si>
  <si>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</si>
  <si>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</si>
  <si>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</si>
  <si>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</si>
  <si>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</si>
  <si>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</si>
  <si>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</si>
  <si>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</si>
  <si>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</si>
  <si>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</si>
  <si>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</si>
  <si>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</si>
  <si>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</si>
  <si>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</si>
  <si>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</si>
  <si>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</si>
  <si>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</si>
  <si>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</si>
  <si>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</si>
  <si>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</si>
  <si>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</si>
  <si>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</si>
  <si>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</si>
  <si>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</si>
  <si>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</si>
  <si>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</si>
  <si>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</si>
  <si>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</si>
  <si>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</si>
  <si>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</si>
  <si>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</si>
  <si>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</si>
  <si>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</si>
  <si>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</si>
  <si>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</si>
  <si>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</si>
  <si>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</si>
  <si>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</si>
  <si>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</si>
  <si>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</si>
  <si>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</si>
  <si>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</si>
  <si>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</si>
  <si>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</si>
  <si>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</si>
  <si>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</si>
  <si>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</si>
  <si>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</si>
  <si>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</si>
  <si>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</si>
  <si>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</si>
  <si>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</si>
  <si>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</si>
  <si>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</si>
  <si>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</si>
  <si>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</si>
  <si>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</si>
  <si>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</si>
  <si>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</si>
  <si>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</si>
  <si>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</si>
  <si>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</si>
  <si>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</si>
  <si>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</si>
  <si>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</si>
  <si>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</si>
  <si>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</si>
  <si>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</si>
  <si>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</si>
  <si>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</si>
  <si>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</si>
  <si>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</si>
  <si>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</si>
  <si>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</si>
  <si>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</si>
  <si>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</si>
  <si>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</si>
  <si>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</si>
  <si>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</si>
  <si>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</si>
  <si>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</si>
  <si>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</si>
  <si>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</si>
  <si>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</si>
  <si>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</si>
  <si>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</si>
  <si>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</si>
  <si>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</si>
  <si>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</si>
  <si>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</si>
  <si>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</si>
  <si>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</si>
  <si>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</si>
  <si>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</si>
  <si>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</si>
  <si>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</si>
  <si>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</si>
  <si>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</si>
  <si>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</si>
  <si>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</si>
  <si>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</si>
  <si>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</si>
  <si>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</si>
  <si>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</si>
  <si>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</si>
  <si>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</si>
  <si>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</si>
  <si>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</si>
  <si>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</si>
  <si>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</si>
  <si>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</si>
  <si>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</si>
  <si>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</si>
  <si>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</si>
  <si>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</si>
  <si>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</si>
  <si>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</si>
  <si>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</si>
  <si>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</si>
  <si>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</si>
  <si>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</si>
  <si>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</si>
  <si>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</si>
  <si>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</si>
  <si>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</si>
  <si>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</si>
  <si>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</si>
  <si>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</si>
  <si>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</si>
  <si>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</si>
  <si>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</si>
  <si>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</si>
  <si>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</si>
  <si>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</si>
  <si>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</si>
  <si>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</si>
  <si>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</si>
  <si>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</si>
  <si>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</si>
  <si>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</si>
  <si>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</si>
  <si>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</si>
  <si>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</si>
  <si>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</si>
  <si>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</si>
  <si>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</si>
  <si>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</si>
  <si>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</si>
  <si>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</si>
  <si>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</si>
  <si>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</si>
  <si>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</si>
  <si>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</si>
  <si>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</si>
  <si>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</si>
  <si>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</si>
  <si>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</si>
  <si>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</si>
  <si>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</si>
  <si>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</si>
  <si>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</si>
  <si>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</si>
  <si>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</si>
  <si>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</si>
  <si>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</si>
  <si>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</si>
  <si>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</si>
  <si>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</si>
  <si>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</si>
  <si>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</si>
  <si>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</si>
  <si>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</si>
  <si>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</si>
  <si>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</si>
  <si>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</si>
  <si>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</si>
  <si>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</si>
  <si>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</si>
  <si>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</si>
  <si>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</si>
  <si>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</si>
  <si>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</si>
  <si>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</si>
  <si>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</si>
  <si>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</si>
  <si>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</si>
  <si>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</si>
  <si>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</si>
  <si>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</si>
  <si>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</si>
  <si>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</si>
  <si>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</si>
  <si>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</si>
  <si>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</si>
  <si>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</si>
  <si>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</si>
  <si>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</si>
  <si>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</si>
  <si>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</si>
  <si>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</si>
  <si>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</si>
  <si>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</si>
  <si>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</si>
  <si>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</si>
  <si>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</si>
  <si>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</si>
  <si>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</si>
  <si>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</si>
  <si>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</si>
  <si>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</si>
  <si>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</si>
  <si>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</si>
  <si>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</si>
  <si>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</si>
  <si>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</si>
  <si>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</si>
  <si>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</si>
  <si>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</si>
  <si>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</si>
  <si>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</si>
  <si>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</si>
  <si>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</si>
  <si>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</si>
  <si>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</si>
  <si>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</si>
  <si>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</si>
  <si>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</si>
  <si>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</si>
  <si>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</si>
  <si>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</si>
  <si>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</si>
  <si>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</si>
  <si>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</si>
  <si>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</si>
  <si>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</si>
  <si>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</si>
  <si>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</si>
  <si>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</si>
  <si>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</si>
  <si>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</si>
  <si>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</si>
  <si>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</si>
  <si>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</si>
  <si>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</si>
  <si>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</si>
  <si>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</si>
  <si>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</si>
  <si>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</si>
  <si>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</si>
  <si>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</si>
  <si>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</si>
  <si>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</si>
  <si>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</si>
  <si>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</si>
  <si>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</si>
  <si>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</si>
  <si>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</si>
  <si>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</si>
  <si>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</si>
  <si>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</si>
  <si>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</si>
  <si>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</si>
  <si>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</si>
  <si>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</si>
  <si>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</si>
  <si>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</si>
  <si>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</si>
  <si>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</si>
  <si>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</si>
  <si>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</si>
  <si>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</si>
  <si>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</si>
  <si>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</si>
  <si>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</si>
  <si>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</si>
  <si>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</si>
  <si>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</si>
  <si>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</si>
  <si>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</si>
  <si>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</si>
  <si>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</si>
  <si>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</si>
  <si>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</si>
  <si>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</si>
  <si>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</si>
  <si>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</si>
  <si>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</si>
  <si>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</si>
  <si>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</si>
  <si>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</si>
  <si>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</si>
  <si>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</si>
  <si>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</si>
  <si>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</si>
  <si>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</si>
  <si>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</si>
  <si>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</si>
  <si>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</si>
  <si>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</si>
  <si>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</si>
  <si>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</si>
  <si>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</si>
  <si>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</si>
  <si>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</si>
  <si>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</si>
  <si>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</si>
  <si>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</si>
  <si>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</si>
  <si>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</si>
  <si>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</si>
  <si>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</si>
  <si>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</si>
  <si>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</si>
  <si>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</si>
  <si>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</si>
  <si>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</si>
  <si>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</si>
  <si>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</si>
  <si>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</si>
  <si>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</si>
  <si>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</si>
  <si>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</si>
  <si>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</si>
  <si>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</si>
  <si>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</si>
  <si>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</si>
  <si>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</si>
  <si>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</si>
  <si>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</si>
  <si>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</si>
  <si>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</si>
  <si>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</si>
  <si>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</si>
  <si>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</si>
  <si>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</si>
  <si>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</si>
  <si>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</si>
  <si>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</si>
  <si>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</si>
  <si>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</si>
  <si>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</si>
  <si>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</si>
  <si>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</si>
  <si>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</si>
  <si>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</si>
  <si>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</si>
  <si>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</si>
  <si>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</si>
  <si>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</si>
  <si>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</si>
  <si>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</si>
  <si>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</si>
  <si>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</si>
  <si>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</si>
  <si>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</si>
  <si>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</si>
  <si>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</si>
  <si>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</si>
  <si>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</si>
  <si>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</si>
  <si>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</si>
  <si>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</si>
  <si>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</si>
  <si>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</si>
  <si>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</si>
  <si>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</si>
  <si>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</si>
  <si>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</si>
  <si>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</si>
  <si>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</si>
  <si>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</si>
  <si>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</si>
  <si>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</si>
  <si>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</si>
  <si>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</si>
  <si>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</si>
  <si>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</si>
  <si>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</si>
  <si>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</si>
  <si>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</si>
  <si>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</si>
  <si>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</si>
  <si>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</si>
  <si>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</si>
  <si>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</si>
  <si>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</si>
  <si>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</si>
  <si>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</si>
  <si>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</si>
  <si>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</si>
  <si>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</si>
  <si>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</si>
  <si>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</si>
  <si>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</si>
  <si>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</si>
  <si>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</si>
  <si>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</si>
  <si>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</si>
  <si>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</si>
  <si>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</si>
  <si>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</si>
  <si>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</si>
  <si>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</si>
  <si>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</si>
  <si>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</si>
  <si>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</si>
  <si>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</si>
  <si>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</si>
  <si>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</si>
  <si>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</si>
  <si>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</si>
  <si>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</si>
  <si>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</si>
  <si>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</si>
  <si>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</si>
  <si>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</si>
  <si>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</si>
  <si>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</si>
  <si>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</si>
  <si>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</si>
  <si>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</si>
  <si>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</si>
  <si>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</si>
  <si>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</si>
  <si>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</si>
  <si>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</si>
  <si>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</si>
  <si>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</si>
  <si>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</si>
  <si>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</si>
  <si>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</si>
  <si>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</si>
  <si>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</si>
  <si>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</si>
  <si>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</si>
  <si>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</si>
  <si>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</si>
  <si>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</si>
  <si>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</si>
  <si>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</si>
  <si>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</si>
  <si>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</si>
  <si>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</si>
  <si>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</si>
  <si>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</si>
  <si>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</si>
  <si>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</si>
  <si>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</si>
  <si>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</si>
  <si>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</si>
  <si>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</si>
  <si>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</si>
  <si>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</si>
  <si>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</si>
  <si>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</si>
  <si>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</si>
  <si>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</si>
  <si>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</si>
  <si>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</si>
  <si>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</si>
  <si>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</si>
  <si>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</si>
  <si>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</si>
  <si>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</si>
  <si>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</si>
  <si>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</si>
  <si>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</si>
  <si>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</si>
  <si>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</si>
  <si>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</si>
  <si>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</si>
  <si>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</si>
  <si>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</si>
  <si>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</si>
  <si>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</si>
  <si>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</si>
  <si>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</si>
  <si>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</si>
  <si>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</si>
  <si>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</si>
  <si>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</si>
  <si>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</si>
  <si>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</si>
  <si>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</si>
  <si>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</si>
  <si>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</si>
  <si>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</si>
  <si>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</si>
  <si>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</si>
  <si>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</si>
  <si>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</si>
  <si>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</si>
  <si>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</si>
  <si>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</si>
  <si>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</si>
  <si>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</si>
  <si>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</si>
  <si>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</si>
  <si>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</si>
  <si>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</si>
  <si>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</si>
  <si>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</si>
  <si>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</si>
  <si>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</si>
  <si>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</si>
  <si>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</si>
  <si>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</si>
  <si>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</si>
  <si>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</si>
  <si>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</si>
  <si>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</si>
  <si>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</si>
  <si>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</si>
  <si>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</si>
  <si>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</si>
  <si>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</si>
  <si>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</si>
  <si>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</si>
  <si>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</si>
  <si>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</si>
  <si>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</si>
  <si>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</si>
  <si>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</si>
  <si>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</si>
  <si>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</si>
  <si>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</si>
  <si>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</si>
  <si>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</si>
  <si>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</si>
  <si>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</si>
  <si>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</si>
  <si>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</si>
  <si>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</si>
  <si>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</si>
  <si>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</si>
  <si>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</si>
  <si>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</si>
  <si>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</si>
  <si>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</si>
  <si>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</si>
  <si>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</si>
  <si>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</si>
  <si>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</si>
  <si>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</si>
  <si>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</si>
  <si>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</si>
  <si>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</si>
  <si>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</si>
  <si>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</si>
  <si>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</si>
  <si>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</si>
  <si>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</si>
  <si>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</si>
  <si>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</si>
  <si>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</si>
  <si>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</si>
  <si>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</si>
  <si>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</si>
  <si>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</si>
  <si>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</si>
  <si>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</si>
  <si>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</si>
  <si>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</si>
  <si>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</si>
  <si>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</si>
  <si>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</si>
  <si>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</si>
  <si>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</si>
  <si>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</si>
  <si>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</si>
  <si>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</si>
  <si>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</si>
  <si>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</si>
  <si>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</si>
  <si>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</si>
  <si>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</si>
  <si>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</si>
  <si>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</si>
  <si>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</si>
  <si>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</si>
  <si>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</si>
  <si>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</si>
  <si>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</si>
  <si>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</si>
  <si>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</si>
  <si>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</si>
  <si>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</si>
  <si>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</si>
  <si>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</si>
  <si>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</si>
  <si>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</si>
  <si>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</si>
  <si>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</si>
  <si>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</si>
  <si>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</si>
  <si>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</si>
  <si>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</si>
  <si>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</si>
  <si>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</si>
  <si>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</si>
  <si>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</si>
  <si>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</si>
  <si>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</si>
  <si>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</si>
  <si>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</si>
  <si>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</si>
  <si>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</si>
  <si>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</si>
  <si>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</si>
  <si>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</si>
  <si>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</si>
  <si>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</si>
  <si>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</si>
  <si>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</si>
  <si>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</si>
  <si>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</si>
  <si>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</si>
  <si>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</si>
  <si>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</si>
  <si>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</si>
  <si>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</si>
  <si>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</si>
  <si>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</si>
  <si>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</si>
  <si>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</si>
  <si>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</si>
  <si>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</si>
  <si>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</si>
  <si>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</si>
  <si>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</si>
  <si>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</si>
  <si>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</si>
  <si>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</si>
  <si>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</si>
  <si>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</si>
  <si>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</si>
  <si>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</si>
  <si>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</si>
  <si>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</si>
  <si>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</si>
  <si>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</si>
  <si>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</si>
  <si>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</si>
  <si>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</si>
  <si>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</si>
  <si>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</si>
  <si>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</si>
  <si>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</si>
  <si>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</si>
  <si>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</si>
  <si>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</si>
  <si>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</si>
  <si>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</si>
  <si>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</si>
  <si>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</si>
  <si>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</si>
  <si>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</si>
  <si>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</si>
  <si>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</si>
  <si>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</si>
  <si>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</si>
  <si>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</si>
  <si>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</si>
  <si>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</si>
  <si>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</si>
  <si>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</si>
  <si>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</si>
  <si>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</si>
  <si>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</si>
  <si>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</si>
  <si>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</si>
  <si>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</si>
  <si>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</si>
  <si>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</si>
  <si>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</si>
  <si>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</si>
  <si>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</si>
  <si>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</si>
  <si>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</si>
  <si>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</si>
  <si>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</si>
  <si>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</si>
  <si>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</si>
  <si>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</si>
  <si>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</si>
  <si>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</si>
  <si>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</si>
  <si>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</si>
  <si>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</si>
  <si>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</si>
  <si>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</si>
  <si>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</si>
  <si>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</si>
  <si>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</si>
  <si>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</si>
  <si>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</si>
  <si>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</si>
  <si>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</si>
  <si>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</si>
  <si>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</si>
  <si>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</si>
  <si>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</si>
  <si>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</si>
  <si>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</si>
  <si>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</si>
  <si>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</si>
  <si>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</si>
  <si>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</si>
  <si>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</si>
  <si>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</si>
  <si>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</si>
  <si>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</si>
  <si>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</si>
  <si>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</si>
  <si>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</si>
  <si>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</si>
  <si>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</si>
  <si>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</si>
  <si>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</si>
  <si>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</si>
  <si>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</si>
  <si>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</si>
  <si>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</si>
  <si>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</si>
  <si>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</si>
  <si>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</si>
  <si>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</si>
  <si>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</si>
  <si>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</si>
  <si>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</si>
  <si>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</si>
  <si>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</si>
  <si>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</si>
  <si>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</si>
  <si>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</si>
  <si>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</si>
  <si>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</si>
  <si>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</si>
  <si>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</si>
  <si>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</si>
  <si>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</si>
  <si>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</si>
  <si>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</si>
  <si>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</si>
  <si>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</si>
  <si>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</si>
  <si>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</si>
  <si>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</si>
  <si>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</si>
  <si>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</si>
  <si>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</si>
  <si>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</si>
  <si>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</si>
  <si>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</si>
  <si>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</si>
  <si>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</si>
  <si>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</si>
  <si>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</si>
  <si>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</si>
  <si>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</si>
  <si>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</si>
  <si>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</si>
  <si>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</si>
  <si>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</si>
  <si>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</si>
  <si>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</si>
  <si>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</si>
  <si>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</si>
  <si>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</si>
  <si>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</si>
  <si>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</si>
  <si>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</si>
  <si>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</si>
  <si>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</si>
  <si>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</si>
  <si>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</si>
  <si>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</si>
  <si>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</si>
  <si>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</si>
  <si>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</si>
  <si>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</si>
  <si>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</si>
  <si>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</si>
  <si>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</si>
  <si>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</si>
  <si>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</si>
  <si>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</si>
  <si>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</si>
  <si>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</si>
  <si>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</si>
  <si>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</si>
  <si>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</si>
  <si>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</si>
  <si>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</si>
  <si>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</si>
  <si>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</si>
  <si>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</si>
  <si>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</si>
  <si>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</si>
  <si>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</si>
  <si>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</si>
  <si>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</si>
  <si>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</si>
  <si>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</si>
  <si>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</si>
  <si>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</si>
  <si>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</si>
  <si>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</si>
  <si>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</si>
  <si>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</si>
  <si>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</si>
  <si>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</si>
  <si>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</si>
  <si>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</si>
  <si>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</si>
  <si>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</si>
  <si>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</si>
  <si>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</si>
  <si>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</si>
  <si>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</si>
  <si>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</si>
  <si>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</si>
  <si>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</si>
  <si>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</si>
  <si>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</si>
  <si>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</si>
  <si>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</si>
  <si>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</si>
  <si>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</si>
  <si>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</si>
  <si>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</si>
  <si>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</si>
  <si>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</si>
  <si>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</si>
  <si>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</si>
  <si>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</si>
  <si>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</si>
  <si>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</si>
  <si>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</si>
  <si>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</si>
  <si>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</si>
  <si>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</si>
  <si>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</si>
  <si>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</si>
  <si>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</si>
  <si>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</si>
  <si>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</si>
  <si>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</si>
  <si>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</si>
  <si>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</si>
  <si>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</si>
  <si>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</si>
  <si>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</si>
  <si>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</si>
  <si>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</si>
  <si>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</si>
  <si>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</si>
  <si>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</si>
  <si>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</si>
  <si>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</si>
  <si>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</si>
  <si>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</si>
  <si>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</si>
  <si>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</si>
  <si>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</si>
  <si>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</si>
  <si>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</si>
  <si>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</si>
  <si>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</si>
  <si>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</si>
  <si>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</si>
  <si>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</si>
  <si>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</si>
  <si>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</si>
  <si>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</si>
  <si>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</si>
  <si>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</si>
  <si>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</si>
  <si>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</si>
  <si>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</si>
  <si>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</si>
  <si>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</si>
  <si>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</si>
  <si>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</si>
  <si>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</si>
  <si>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</si>
  <si>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</si>
  <si>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</si>
  <si>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</si>
  <si>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</si>
  <si>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</si>
  <si>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</si>
  <si>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</si>
  <si>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</si>
  <si>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</si>
  <si>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</si>
  <si>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</si>
  <si>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</si>
  <si>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</si>
  <si>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</si>
  <si>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</si>
  <si>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</si>
  <si>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</si>
  <si>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</si>
  <si>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</si>
  <si>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</si>
  <si>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</si>
  <si>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</si>
  <si>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</si>
  <si>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</si>
  <si>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</si>
  <si>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</si>
  <si>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</si>
  <si>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</si>
  <si>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</si>
  <si>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</si>
  <si>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</si>
  <si>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</si>
  <si>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</si>
  <si>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</si>
  <si>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</si>
  <si>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</si>
  <si>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</si>
  <si>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</si>
  <si>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</si>
  <si>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</si>
  <si>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</si>
  <si>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</si>
  <si>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</si>
  <si>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</si>
  <si>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</si>
  <si>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</si>
  <si>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</si>
  <si>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</si>
  <si>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</si>
  <si>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</si>
  <si>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</si>
  <si>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</si>
  <si>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</si>
  <si>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</si>
  <si>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</si>
  <si>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</si>
  <si>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</si>
  <si>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</si>
  <si>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</si>
  <si>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</si>
  <si>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</si>
  <si>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</si>
  <si>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</si>
  <si>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</si>
  <si>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</si>
  <si>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</si>
  <si>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</si>
  <si>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</si>
  <si>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</si>
  <si>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</si>
  <si>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</si>
  <si>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</si>
  <si>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</si>
  <si>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</si>
  <si>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</si>
  <si>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</si>
  <si>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</si>
  <si>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</si>
  <si>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</si>
  <si>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</si>
  <si>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</si>
  <si>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</si>
  <si>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</si>
  <si>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</si>
  <si>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</si>
  <si>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</si>
  <si>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</si>
  <si>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</si>
  <si>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</si>
  <si>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</si>
  <si>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</si>
  <si>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</si>
  <si>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</si>
  <si>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</si>
  <si>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</si>
  <si>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</si>
  <si>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</si>
  <si>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</si>
  <si>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</si>
  <si>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</si>
  <si>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</si>
  <si>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</si>
  <si>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</si>
  <si>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</si>
  <si>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</si>
  <si>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</si>
  <si>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</si>
  <si>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</si>
  <si>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</si>
  <si>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</si>
  <si>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</si>
  <si>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</si>
  <si>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</si>
  <si>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</si>
  <si>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</si>
  <si>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</si>
  <si>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</si>
  <si>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</si>
  <si>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</si>
  <si>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</si>
  <si>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</si>
  <si>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</si>
  <si>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</si>
  <si>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</si>
  <si>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</si>
  <si>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</si>
  <si>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</si>
  <si>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</si>
  <si>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</si>
  <si>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</si>
  <si>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</si>
  <si>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</si>
  <si>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</si>
  <si>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</si>
  <si>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</si>
  <si>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</si>
  <si>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</si>
  <si>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</si>
  <si>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</si>
  <si>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</si>
  <si>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</si>
  <si>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</si>
  <si>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</si>
  <si>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</si>
  <si>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</si>
  <si>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</si>
  <si>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</si>
  <si>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</si>
  <si>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</si>
  <si>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</si>
  <si>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</si>
  <si>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</si>
  <si>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</si>
  <si>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</si>
  <si>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</si>
  <si>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</si>
  <si>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</si>
  <si>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</si>
  <si>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</si>
  <si>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</si>
  <si>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</si>
  <si>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</si>
  <si>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</si>
  <si>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</si>
  <si>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</si>
  <si>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</si>
  <si>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</si>
  <si>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</si>
  <si>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</si>
  <si>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</si>
  <si>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</si>
  <si>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</si>
  <si>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</si>
  <si>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</si>
  <si>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</si>
  <si>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</si>
  <si>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</si>
  <si>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</si>
  <si>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</si>
  <si>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</si>
  <si>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</si>
  <si>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</si>
  <si>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</si>
  <si>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</si>
  <si>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</si>
  <si>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</si>
  <si>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</si>
  <si>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</si>
  <si>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</si>
  <si>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</si>
  <si>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</si>
  <si>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</si>
  <si>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</si>
  <si>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</si>
  <si>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</si>
  <si>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</si>
  <si>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</si>
  <si>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</si>
  <si>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</si>
  <si>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</si>
  <si>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</si>
  <si>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</si>
  <si>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</si>
  <si>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</si>
  <si>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</si>
  <si>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</si>
  <si>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</si>
  <si>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</si>
  <si>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</si>
  <si>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</si>
  <si>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</si>
  <si>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</si>
  <si>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</si>
  <si>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</si>
  <si>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</si>
  <si>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</si>
  <si>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</si>
  <si>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</si>
  <si>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</si>
  <si>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</si>
  <si>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</si>
  <si>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</si>
  <si>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</si>
  <si>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</si>
  <si>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</si>
  <si>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</si>
  <si>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</si>
  <si>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</si>
  <si>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</si>
  <si>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</si>
  <si>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</si>
  <si>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</si>
  <si>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</si>
  <si>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</si>
  <si>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</si>
  <si>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</si>
  <si>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</si>
  <si>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</si>
  <si>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</si>
  <si>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</si>
  <si>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</si>
  <si>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</si>
  <si>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</si>
  <si>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</si>
  <si>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</si>
  <si>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</si>
  <si>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</si>
  <si>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</si>
  <si>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</si>
  <si>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</si>
  <si>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</si>
  <si>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</si>
  <si>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</si>
  <si>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</si>
  <si>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</si>
  <si>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</si>
  <si>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</si>
  <si>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</si>
  <si>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</si>
  <si>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</si>
  <si>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</si>
  <si>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</si>
  <si>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</si>
  <si>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</si>
  <si>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</si>
  <si>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</si>
  <si>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</si>
  <si>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</si>
  <si>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</si>
  <si>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</si>
  <si>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</si>
  <si>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</si>
  <si>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</si>
  <si>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</si>
  <si>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</si>
  <si>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</si>
  <si>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</si>
  <si>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</si>
  <si>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</si>
  <si>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</si>
  <si>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</si>
  <si>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</si>
  <si>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</si>
  <si>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</si>
  <si>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</si>
  <si>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</si>
  <si>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</si>
  <si>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</si>
  <si>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</si>
  <si>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</si>
  <si>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</si>
  <si>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</si>
  <si>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</si>
  <si>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</si>
  <si>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</si>
  <si>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</si>
  <si>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</si>
  <si>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</si>
  <si>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</si>
  <si>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</si>
  <si>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</si>
  <si>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</si>
  <si>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</si>
  <si>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</si>
  <si>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</si>
  <si>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</si>
  <si>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</si>
  <si>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</si>
  <si>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</si>
  <si>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</si>
  <si>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</si>
  <si>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</si>
  <si>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</si>
  <si>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</si>
  <si>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</si>
  <si>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</si>
  <si>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</si>
  <si>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</si>
  <si>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</si>
  <si>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</si>
  <si>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</si>
  <si>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</si>
  <si>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</si>
  <si>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</si>
  <si>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</si>
  <si>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</si>
  <si>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</si>
  <si>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</si>
  <si>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</si>
  <si>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</si>
  <si>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</si>
  <si>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</si>
  <si>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</si>
  <si>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</si>
  <si>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</si>
  <si>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</si>
  <si>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</si>
  <si>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</si>
  <si>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</si>
  <si>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</si>
  <si>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</si>
  <si>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</si>
  <si>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</si>
  <si>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</si>
  <si>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</si>
  <si>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</si>
  <si>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</si>
  <si>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</si>
  <si>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</si>
  <si>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</si>
  <si>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</si>
  <si>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</si>
  <si>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</si>
  <si>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</si>
  <si>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</si>
  <si>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</si>
  <si>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</si>
  <si>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</si>
  <si>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</si>
  <si>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</si>
  <si>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</si>
  <si>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</si>
  <si>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</si>
  <si>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</si>
  <si>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</si>
  <si>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</si>
  <si>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</si>
  <si>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</si>
  <si>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</si>
  <si>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</si>
  <si>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</si>
  <si>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</si>
  <si>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</si>
  <si>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</si>
  <si>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</si>
  <si>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</si>
  <si>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</si>
  <si>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</si>
  <si>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</si>
  <si>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</si>
  <si>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</si>
  <si>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</si>
  <si>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</si>
  <si>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</si>
  <si>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</si>
  <si>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</si>
  <si>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</si>
  <si>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</si>
  <si>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</si>
  <si>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</si>
  <si>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</si>
  <si>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</si>
  <si>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</si>
  <si>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</si>
  <si>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</si>
  <si>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</si>
  <si>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</si>
  <si>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</si>
  <si>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</si>
  <si>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</si>
  <si>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</si>
  <si>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</si>
  <si>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</si>
  <si>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</si>
  <si>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</si>
  <si>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</si>
  <si>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</si>
  <si>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</si>
  <si>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</si>
  <si>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</si>
  <si>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</si>
  <si>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</si>
  <si>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</si>
  <si>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</si>
  <si>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</si>
  <si>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</si>
  <si>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</si>
  <si>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</si>
  <si>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</si>
  <si>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</si>
  <si>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</si>
  <si>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</si>
  <si>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</si>
  <si>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</si>
  <si>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</si>
  <si>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</si>
  <si>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</si>
  <si>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</si>
  <si>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</si>
  <si>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</si>
  <si>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</si>
  <si>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</si>
  <si>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</si>
  <si>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</si>
  <si>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</si>
  <si>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</si>
  <si>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</si>
  <si>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</si>
  <si>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</si>
  <si>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</si>
  <si>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</si>
  <si>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</si>
  <si>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</si>
  <si>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</si>
  <si>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</si>
  <si>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</si>
  <si>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</si>
  <si>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</si>
  <si>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</si>
  <si>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</si>
  <si>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</si>
  <si>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</si>
  <si>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</si>
  <si>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</si>
  <si>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</si>
  <si>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</si>
  <si>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</si>
  <si>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</si>
  <si>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</si>
  <si>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</si>
  <si>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</si>
  <si>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</si>
  <si>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</si>
  <si>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</si>
  <si>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</si>
  <si>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</si>
  <si>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</si>
  <si>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</si>
  <si>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</si>
  <si>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</si>
  <si>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</si>
  <si>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</si>
  <si>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</si>
  <si>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</si>
  <si>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</si>
  <si>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</si>
  <si>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</si>
  <si>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</si>
  <si>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</si>
  <si>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</si>
  <si>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</si>
  <si>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</si>
  <si>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</si>
  <si>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</si>
  <si>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</si>
  <si>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</si>
  <si>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</si>
  <si>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</si>
  <si>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</si>
  <si>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</si>
  <si>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</si>
  <si>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</si>
  <si>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</si>
  <si>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</si>
  <si>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</si>
  <si>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</si>
  <si>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</si>
  <si>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</si>
  <si>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</si>
  <si>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</si>
  <si>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</si>
  <si>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</si>
  <si>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</si>
  <si>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</si>
  <si>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</si>
  <si>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</si>
  <si>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</si>
  <si>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</si>
  <si>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</si>
  <si>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</si>
  <si>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</si>
  <si>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</si>
  <si>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</si>
  <si>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</si>
  <si>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</si>
  <si>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</si>
  <si>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</si>
  <si>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</si>
  <si>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</si>
  <si>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</si>
  <si>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</si>
  <si>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</si>
  <si>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</si>
  <si>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</si>
  <si>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</si>
  <si>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</si>
  <si>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</si>
  <si>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</si>
  <si>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</si>
  <si>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</si>
  <si>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</si>
  <si>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</si>
  <si>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</si>
  <si>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</si>
  <si>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</si>
  <si>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</si>
  <si>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</si>
  <si>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</si>
  <si>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</si>
  <si>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</si>
  <si>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</si>
  <si>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</si>
  <si>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</si>
  <si>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</si>
  <si>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</si>
  <si>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</si>
  <si>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</si>
  <si>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</si>
  <si>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</si>
  <si>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</si>
  <si>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</si>
  <si>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</si>
  <si>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</si>
  <si>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</si>
  <si>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</si>
  <si>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</si>
  <si>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</si>
  <si>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</si>
  <si>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</si>
  <si>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</si>
  <si>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</si>
  <si>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</si>
  <si>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</si>
  <si>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</si>
  <si>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</si>
  <si>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</si>
  <si>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</si>
  <si>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</si>
  <si>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</si>
  <si>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</si>
  <si>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</si>
  <si>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</si>
  <si>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</si>
  <si>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</si>
  <si>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</si>
  <si>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</si>
  <si>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</si>
  <si>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</si>
  <si>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</si>
  <si>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</si>
  <si>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</si>
  <si>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</si>
  <si>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</si>
  <si>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</si>
  <si>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</si>
  <si>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</si>
  <si>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</si>
  <si>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</si>
  <si>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</si>
  <si>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</si>
  <si>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</si>
  <si>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</si>
  <si>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</si>
  <si>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</si>
  <si>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</si>
  <si>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</si>
  <si>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</si>
  <si>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</si>
  <si>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</si>
  <si>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</si>
  <si>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</si>
  <si>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</si>
  <si>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</si>
  <si>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</si>
  <si>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</si>
  <si>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</si>
  <si>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</si>
  <si>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</si>
  <si>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</si>
  <si>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</si>
  <si>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</si>
  <si>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</si>
  <si>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</si>
  <si>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</si>
  <si>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</si>
  <si>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</si>
  <si>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</si>
  <si>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</si>
  <si>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</si>
  <si>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</si>
  <si>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</si>
  <si>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</si>
  <si>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</si>
  <si>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</si>
  <si>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</si>
  <si>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</si>
  <si>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</si>
  <si>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</si>
  <si>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</si>
  <si>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</si>
  <si>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</si>
  <si>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</si>
  <si>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</si>
  <si>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</si>
  <si>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</si>
  <si>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</si>
  <si>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</si>
  <si>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</si>
  <si>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</si>
  <si>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</si>
  <si>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</si>
  <si>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</si>
  <si>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</si>
  <si>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</si>
  <si>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</si>
  <si>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</si>
  <si>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</si>
  <si>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</si>
  <si>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</si>
  <si>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</si>
  <si>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</si>
  <si>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</si>
  <si>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</si>
  <si>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</si>
  <si>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</si>
  <si>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</si>
  <si>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</si>
  <si>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</si>
  <si>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</si>
  <si>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</si>
  <si>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</si>
  <si>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</si>
  <si>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</si>
  <si>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</si>
  <si>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</si>
  <si>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</si>
  <si>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</si>
  <si>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</si>
  <si>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</si>
  <si>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</si>
  <si>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</si>
  <si>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</si>
  <si>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</si>
  <si>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</si>
  <si>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</si>
  <si>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</si>
  <si>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</si>
  <si>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</si>
  <si>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</si>
  <si>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</si>
  <si>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</si>
  <si>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</si>
  <si>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</si>
  <si>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</si>
  <si>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</si>
  <si>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</si>
  <si>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</si>
  <si>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</si>
  <si>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</si>
  <si>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</si>
  <si>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</si>
  <si>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</si>
  <si>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</si>
  <si>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</si>
  <si>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</si>
  <si>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</si>
  <si>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</si>
  <si>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</si>
  <si>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</si>
  <si>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</si>
  <si>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</si>
  <si>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</si>
  <si>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</si>
  <si>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</si>
  <si>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</si>
  <si>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</si>
  <si>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</si>
  <si>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</si>
  <si>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</si>
  <si>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</si>
  <si>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</si>
  <si>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</si>
  <si>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</si>
  <si>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</si>
  <si>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</si>
  <si>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</si>
  <si>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</si>
  <si>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</si>
  <si>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</si>
  <si>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</si>
  <si>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</si>
  <si>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</si>
  <si>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</si>
  <si>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</si>
  <si>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</si>
  <si>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</si>
  <si>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</si>
  <si>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</si>
  <si>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</si>
  <si>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</si>
  <si>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</si>
  <si>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</si>
  <si>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</si>
  <si>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</si>
  <si>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</si>
  <si>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</si>
  <si>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</si>
  <si>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</si>
  <si>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</si>
  <si>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</si>
  <si>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</si>
  <si>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</si>
  <si>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</si>
  <si>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</si>
  <si>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</si>
  <si>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</si>
  <si>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</si>
  <si>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</si>
  <si>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</si>
  <si>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</si>
  <si>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</si>
  <si>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</si>
  <si>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</si>
  <si>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</si>
  <si>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</si>
  <si>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</si>
  <si>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</si>
  <si>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</si>
  <si>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</si>
  <si>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</si>
  <si>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</si>
  <si>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</si>
  <si>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</si>
  <si>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</si>
  <si>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</si>
  <si>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</si>
  <si>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</si>
  <si>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</si>
  <si>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</si>
  <si>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</si>
  <si>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</si>
  <si>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</si>
  <si>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</si>
  <si>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</si>
  <si>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</si>
  <si>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</si>
  <si>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</si>
  <si>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</si>
  <si>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</si>
  <si>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</si>
  <si>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</si>
  <si>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</si>
  <si>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</si>
  <si>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</si>
  <si>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</si>
  <si>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</si>
  <si>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</si>
  <si>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</si>
  <si>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</si>
  <si>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</si>
  <si>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</si>
  <si>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</si>
  <si>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</si>
  <si>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</si>
  <si>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</si>
  <si>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</si>
  <si>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</si>
  <si>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</si>
  <si>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</si>
  <si>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</si>
  <si>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</si>
  <si>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</si>
  <si>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</si>
  <si>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</si>
  <si>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</si>
  <si>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</si>
  <si>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</si>
  <si>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</si>
  <si>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</si>
  <si>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</si>
  <si>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</si>
  <si>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</si>
  <si>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</si>
  <si>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</si>
  <si>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</si>
  <si>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</si>
  <si>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</si>
  <si>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</si>
  <si>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</si>
  <si>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</si>
  <si>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</si>
  <si>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</si>
  <si>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</si>
  <si>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</si>
  <si>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</si>
  <si>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</si>
  <si>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</si>
  <si>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</si>
  <si>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</si>
  <si>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</si>
  <si>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</si>
  <si>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</si>
  <si>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</si>
  <si>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</si>
  <si>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</si>
  <si>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</si>
  <si>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</si>
  <si>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</si>
  <si>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</si>
  <si>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</si>
  <si>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</si>
  <si>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</si>
  <si>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</si>
  <si>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</si>
  <si>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</si>
  <si>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</si>
  <si>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</si>
  <si>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</si>
  <si>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</si>
  <si>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</si>
  <si>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</si>
  <si>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</si>
  <si>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</si>
  <si>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</si>
  <si>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</si>
  <si>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</si>
  <si>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</si>
  <si>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</si>
  <si>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</si>
  <si>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</si>
  <si>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</si>
  <si>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</si>
  <si>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</si>
  <si>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</si>
  <si>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</si>
  <si>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</si>
  <si>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</si>
  <si>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</si>
  <si>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</si>
  <si>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</si>
  <si>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</si>
  <si>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</si>
  <si>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</si>
  <si>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</si>
  <si>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</si>
  <si>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</si>
  <si>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</si>
  <si>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</si>
  <si>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</si>
  <si>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</si>
  <si>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</si>
  <si>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</si>
  <si>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</si>
  <si>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</si>
  <si>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</si>
  <si>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</si>
  <si>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</si>
  <si>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</si>
  <si>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</si>
  <si>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</si>
  <si>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</si>
  <si>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</si>
  <si>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</si>
  <si>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</si>
  <si>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</si>
  <si>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</si>
  <si>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</si>
  <si>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</si>
  <si>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</si>
  <si>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</si>
  <si>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</si>
  <si>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</si>
  <si>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</si>
  <si>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</si>
  <si>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</si>
  <si>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</si>
  <si>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</si>
  <si>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</si>
  <si>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</si>
  <si>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</si>
  <si>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</si>
  <si>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</si>
  <si>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</si>
  <si>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</si>
  <si>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</si>
  <si>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</si>
  <si>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</si>
  <si>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</si>
  <si>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</si>
  <si>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</si>
  <si>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</si>
  <si>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</si>
  <si>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</si>
  <si>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</si>
  <si>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</si>
  <si>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</si>
  <si>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</si>
  <si>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</si>
  <si>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</si>
  <si>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</si>
  <si>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</si>
  <si>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</si>
  <si>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</si>
  <si>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</si>
  <si>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</si>
  <si>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</si>
  <si>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</si>
  <si>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</si>
  <si>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</si>
  <si>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</si>
  <si>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</si>
  <si>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</si>
  <si>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</si>
  <si>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</si>
  <si>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</si>
  <si>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</si>
  <si>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</si>
  <si>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</si>
  <si>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</si>
  <si>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</si>
  <si>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</si>
  <si>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</si>
  <si>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</si>
  <si>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</si>
  <si>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</si>
  <si>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</si>
  <si>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</si>
  <si>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</si>
  <si>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</si>
  <si>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</si>
  <si>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</si>
  <si>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</si>
  <si>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</si>
  <si>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</si>
  <si>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</si>
  <si>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</si>
  <si>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</si>
  <si>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</si>
  <si>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</si>
  <si>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</si>
  <si>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</si>
  <si>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</si>
  <si>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</si>
  <si>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</si>
  <si>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</si>
  <si>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</si>
  <si>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</si>
  <si>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</si>
  <si>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</si>
  <si>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</si>
  <si>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</si>
  <si>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</si>
  <si>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</si>
  <si>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</si>
  <si>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</si>
  <si>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</si>
  <si>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</si>
  <si>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</si>
  <si>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</si>
  <si>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</si>
  <si>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</si>
  <si>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</si>
  <si>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</si>
  <si>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</si>
  <si>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</si>
  <si>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</si>
  <si>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</si>
  <si>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</si>
  <si>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</si>
  <si>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</si>
  <si>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</si>
  <si>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</si>
  <si>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</si>
  <si>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</si>
  <si>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</si>
  <si>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</si>
  <si>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</si>
  <si>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</si>
  <si>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</si>
  <si>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</si>
  <si>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</si>
  <si>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</si>
  <si>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</si>
  <si>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</si>
  <si>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</si>
  <si>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</si>
  <si>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</si>
  <si>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</si>
  <si>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</si>
  <si>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</si>
  <si>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</si>
  <si>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</si>
  <si>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</si>
  <si>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</si>
  <si>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</si>
  <si>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</si>
  <si>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</si>
  <si>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</si>
  <si>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</si>
  <si>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</si>
  <si>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</si>
  <si>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</si>
  <si>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</si>
  <si>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</si>
  <si>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</si>
  <si>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</si>
  <si>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</si>
  <si>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</si>
  <si>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</si>
  <si>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</si>
  <si>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</si>
  <si>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</si>
  <si>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</si>
  <si>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</si>
  <si>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</si>
  <si>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</si>
  <si>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</si>
  <si>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</si>
  <si>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</si>
  <si>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</si>
  <si>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</si>
  <si>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</si>
  <si>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</si>
  <si>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</si>
  <si>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</si>
  <si>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</si>
  <si>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</si>
  <si>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</si>
  <si>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</si>
  <si>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</si>
  <si>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</si>
  <si>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</si>
  <si>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</si>
  <si>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</si>
  <si>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</si>
  <si>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</si>
  <si>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</si>
  <si>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</si>
  <si>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</si>
  <si>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</si>
  <si>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</si>
  <si>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</si>
  <si>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</si>
  <si>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</si>
  <si>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</si>
  <si>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</si>
  <si>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</si>
  <si>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</si>
  <si>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</si>
  <si>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</si>
  <si>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</si>
  <si>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</si>
  <si>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</si>
  <si>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</si>
  <si>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</si>
  <si>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</si>
  <si>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</si>
  <si>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</si>
  <si>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</si>
  <si>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</si>
  <si>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</si>
  <si>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</si>
  <si>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</si>
  <si>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</si>
  <si>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</si>
  <si>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</si>
  <si>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</si>
  <si>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</si>
  <si>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</si>
  <si>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</si>
  <si>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</si>
  <si>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</si>
  <si>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</si>
  <si>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</si>
  <si>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</si>
  <si>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</si>
  <si>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</si>
  <si>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</si>
  <si>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</si>
  <si>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</si>
  <si>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</si>
  <si>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</si>
  <si>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</si>
  <si>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</si>
  <si>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</si>
  <si>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</si>
  <si>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</si>
  <si>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</si>
  <si>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</si>
  <si>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</si>
  <si>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</si>
  <si>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</si>
  <si>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</si>
  <si>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</si>
  <si>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</si>
  <si>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</si>
  <si>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</si>
  <si>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</si>
  <si>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</si>
  <si>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</si>
  <si>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</si>
  <si>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</si>
  <si>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</si>
  <si>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</si>
  <si>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</si>
  <si>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</si>
  <si>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</si>
  <si>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</si>
  <si>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</si>
  <si>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</si>
  <si>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</si>
  <si>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</si>
  <si>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</si>
  <si>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</si>
  <si>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</si>
  <si>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</si>
  <si>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</si>
  <si>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</si>
  <si>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</si>
  <si>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</si>
  <si>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</si>
  <si>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</si>
  <si>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</si>
  <si>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</si>
  <si>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</si>
  <si>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</si>
  <si>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</si>
  <si>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</si>
  <si>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</si>
  <si>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</si>
  <si>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</si>
  <si>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</si>
  <si>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</si>
  <si>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</si>
  <si>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</si>
  <si>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</si>
  <si>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</si>
  <si>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</si>
  <si>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</si>
  <si>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</si>
  <si>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</si>
  <si>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</si>
  <si>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</si>
  <si>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</si>
  <si>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</si>
  <si>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</si>
  <si>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</si>
  <si>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</si>
  <si>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</si>
  <si>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</si>
  <si>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</si>
  <si>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</si>
  <si>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</si>
  <si>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</si>
  <si>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</si>
  <si>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</si>
  <si>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</si>
  <si>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</si>
  <si>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</si>
  <si>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</si>
  <si>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</si>
  <si>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</si>
  <si>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</si>
  <si>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</si>
  <si>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</si>
  <si>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</si>
  <si>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</si>
  <si>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</si>
  <si>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</si>
  <si>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</si>
  <si>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</si>
  <si>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</si>
  <si>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</si>
  <si>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</si>
  <si>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</si>
  <si>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</si>
  <si>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</si>
  <si>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</si>
  <si>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</si>
  <si>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</si>
  <si>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</si>
  <si>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</si>
  <si>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</si>
  <si>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</si>
  <si>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</si>
  <si>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</si>
  <si>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</si>
  <si>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</si>
  <si>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</si>
  <si>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</si>
  <si>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</si>
  <si>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</si>
  <si>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</si>
  <si>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</si>
  <si>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</si>
  <si>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</si>
  <si>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</si>
  <si>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</si>
  <si>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</si>
  <si>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</si>
  <si>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</si>
  <si>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</si>
  <si>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</si>
  <si>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</si>
  <si>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</si>
  <si>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</si>
  <si>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</si>
  <si>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</si>
  <si>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</si>
  <si>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</si>
  <si>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</si>
  <si>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</si>
  <si>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</si>
  <si>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</si>
  <si>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</si>
  <si>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</si>
  <si>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</si>
  <si>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</si>
  <si>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</si>
  <si>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</si>
  <si>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</si>
  <si>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</si>
  <si>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</si>
  <si>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</si>
  <si>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</si>
  <si>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</si>
  <si>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</si>
  <si>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</si>
  <si>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</si>
  <si>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</si>
  <si>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</si>
  <si>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</si>
  <si>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</si>
  <si>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</si>
  <si>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</si>
  <si>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</si>
  <si>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</si>
  <si>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</si>
  <si>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</si>
  <si>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</si>
  <si>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</si>
  <si>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</si>
  <si>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</si>
  <si>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</si>
  <si>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</si>
  <si>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</si>
  <si>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</si>
  <si>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</si>
  <si>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</si>
  <si>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</si>
  <si>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</si>
  <si>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</si>
  <si>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</si>
  <si>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</si>
  <si>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</si>
  <si>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</si>
  <si>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</si>
  <si>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</si>
  <si>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</si>
  <si>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</si>
  <si>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</si>
  <si>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</si>
  <si>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</si>
  <si>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</si>
  <si>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</si>
  <si>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</si>
  <si>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</si>
  <si>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</si>
  <si>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</si>
  <si>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</si>
  <si>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</si>
  <si>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</si>
  <si>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</si>
  <si>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</si>
  <si>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</si>
  <si>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</si>
  <si>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</si>
  <si>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</si>
  <si>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</si>
  <si>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</si>
  <si>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</si>
  <si>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</si>
  <si>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</si>
  <si>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</si>
  <si>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</si>
  <si>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</si>
  <si>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</si>
  <si>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</si>
  <si>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</si>
  <si>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</si>
  <si>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</si>
  <si>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</si>
  <si>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</si>
  <si>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</si>
  <si>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</si>
  <si>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</si>
  <si>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</si>
  <si>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</si>
  <si>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</si>
  <si>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</si>
  <si>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</si>
  <si>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</si>
  <si>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</si>
  <si>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</si>
  <si>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</si>
  <si>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</si>
  <si>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</si>
  <si>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</si>
  <si>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</si>
  <si>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</si>
  <si>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</si>
  <si>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</si>
  <si>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</si>
  <si>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</si>
  <si>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</si>
  <si>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</si>
  <si>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</si>
  <si>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</si>
  <si>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</si>
  <si>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</si>
  <si>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</si>
  <si>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</si>
  <si>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</si>
  <si>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</si>
  <si>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</si>
  <si>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</si>
  <si>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</si>
  <si>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</si>
  <si>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</si>
  <si>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</si>
  <si>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</si>
  <si>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</si>
  <si>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</si>
  <si>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</si>
  <si>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</si>
  <si>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</si>
  <si>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</si>
  <si>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</si>
  <si>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</si>
  <si>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</si>
  <si>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</si>
  <si>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</si>
  <si>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</si>
  <si>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</si>
  <si>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</si>
  <si>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</si>
  <si>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</si>
  <si>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</si>
  <si>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</si>
  <si>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</si>
  <si>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</si>
  <si>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</si>
  <si>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</si>
  <si>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</si>
  <si>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</si>
  <si>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</si>
  <si>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</si>
  <si>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</si>
  <si>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</si>
  <si>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</si>
  <si>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</si>
  <si>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</si>
  <si>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</si>
  <si>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</si>
  <si>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</si>
  <si>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</si>
  <si>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</si>
  <si>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</si>
  <si>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</si>
  <si>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</si>
  <si>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</si>
  <si>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</si>
  <si>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</si>
  <si>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</si>
  <si>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</si>
  <si>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</si>
  <si>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</si>
  <si>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</si>
  <si>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</si>
  <si>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</si>
  <si>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</si>
  <si>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</si>
  <si>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</si>
  <si>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</si>
  <si>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</si>
  <si>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</si>
  <si>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</si>
  <si>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</si>
  <si>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</si>
  <si>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</si>
  <si>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</si>
  <si>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</si>
  <si>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</si>
  <si>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</si>
  <si>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</si>
  <si>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</si>
  <si>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</si>
  <si>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</si>
  <si>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</si>
  <si>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</si>
  <si>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</si>
  <si>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</si>
  <si>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</si>
  <si>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</si>
  <si>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</si>
  <si>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</si>
  <si>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</si>
  <si>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</si>
  <si>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</si>
  <si>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</si>
  <si>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</si>
  <si>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</si>
  <si>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</si>
  <si>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</si>
  <si>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</si>
  <si>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</si>
  <si>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</si>
  <si>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</si>
  <si>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</si>
  <si>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</si>
  <si>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</si>
  <si>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</si>
  <si>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</si>
  <si>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</si>
  <si>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</si>
  <si>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</si>
  <si>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</si>
  <si>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</si>
  <si>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</si>
  <si>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</si>
  <si>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</si>
  <si>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</si>
  <si>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</si>
  <si>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</si>
  <si>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</si>
  <si>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</si>
  <si>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</si>
  <si>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</si>
  <si>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</si>
  <si>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</si>
  <si>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</si>
  <si>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</si>
  <si>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</si>
  <si>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</si>
  <si>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</si>
  <si>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</si>
  <si>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</si>
  <si>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</si>
  <si>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</si>
  <si>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</si>
  <si>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</si>
  <si>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</si>
  <si>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</si>
  <si>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</si>
  <si>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</si>
  <si>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</si>
  <si>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</si>
  <si>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</si>
  <si>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</si>
  <si>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</si>
  <si>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</si>
  <si>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</si>
  <si>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</si>
  <si>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</si>
  <si>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</si>
  <si>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</si>
  <si>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</si>
  <si>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</si>
  <si>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</si>
  <si>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</si>
  <si>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</si>
  <si>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</si>
  <si>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</si>
  <si>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</si>
  <si>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</si>
  <si>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</si>
  <si>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</si>
  <si>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</si>
  <si>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</si>
  <si>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</si>
  <si>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</si>
  <si>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</si>
  <si>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</si>
  <si>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</si>
  <si>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</si>
  <si>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</si>
  <si>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</si>
  <si>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</si>
  <si>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</si>
  <si>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</si>
  <si>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</si>
  <si>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</si>
  <si>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</si>
  <si>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</si>
  <si>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</si>
  <si>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</si>
  <si>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</si>
  <si>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</si>
  <si>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</si>
  <si>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</si>
  <si>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</si>
  <si>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</si>
  <si>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</si>
  <si>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</si>
  <si>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</si>
  <si>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</si>
  <si>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</si>
  <si>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</si>
  <si>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</si>
  <si>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</si>
  <si>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</si>
  <si>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</si>
  <si>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</si>
  <si>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</si>
  <si>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</si>
  <si>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</si>
  <si>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</si>
  <si>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</si>
  <si>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</si>
  <si>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</si>
  <si>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</si>
  <si>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</si>
  <si>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</si>
  <si>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</si>
  <si>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</si>
  <si>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</si>
  <si>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</si>
  <si>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</si>
  <si>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</si>
  <si>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</si>
  <si>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</si>
  <si>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</si>
  <si>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</si>
  <si>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</si>
  <si>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</si>
  <si>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</si>
  <si>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</si>
  <si>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</si>
  <si>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</si>
  <si>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</si>
  <si>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</si>
  <si>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</si>
  <si>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</si>
  <si>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</si>
  <si>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</si>
  <si>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</si>
  <si>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</si>
  <si>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</si>
  <si>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</si>
  <si>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</si>
  <si>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</si>
  <si>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</si>
  <si>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</si>
  <si>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</si>
  <si>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</si>
  <si>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</si>
  <si>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</si>
  <si>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</si>
  <si>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</si>
  <si>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</si>
  <si>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</si>
  <si>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</si>
  <si>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</si>
  <si>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</si>
  <si>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</si>
  <si>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</si>
  <si>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</si>
  <si>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</si>
  <si>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</si>
  <si>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</si>
  <si>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</si>
  <si>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</si>
  <si>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</si>
  <si>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</si>
  <si>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</si>
  <si>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</si>
  <si>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</si>
  <si>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</si>
  <si>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</si>
  <si>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</si>
  <si>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</si>
  <si>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</si>
  <si>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</si>
  <si>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</si>
  <si>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</si>
  <si>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</si>
  <si>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</si>
  <si>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</si>
  <si>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</si>
  <si>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</si>
  <si>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</si>
  <si>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</si>
  <si>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</si>
  <si>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</si>
  <si>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</si>
  <si>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</si>
  <si>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</si>
  <si>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</si>
  <si>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</si>
  <si>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</si>
  <si>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</si>
  <si>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</si>
  <si>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</si>
  <si>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</si>
  <si>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</si>
  <si>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</si>
  <si>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</si>
  <si>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</si>
  <si>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</si>
  <si>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</si>
  <si>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</si>
  <si>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</si>
  <si>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</si>
  <si>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</si>
  <si>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</si>
  <si>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</si>
  <si>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</si>
  <si>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</si>
  <si>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</si>
  <si>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</si>
  <si>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</si>
  <si>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</si>
  <si>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</si>
  <si>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</si>
  <si>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</si>
  <si>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</si>
  <si>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</si>
  <si>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</si>
  <si>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</si>
  <si>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</si>
  <si>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</si>
  <si>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</si>
  <si>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</si>
  <si>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</si>
  <si>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</si>
  <si>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</si>
  <si>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</si>
  <si>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</si>
  <si>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</si>
  <si>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</si>
  <si>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</si>
  <si>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</si>
  <si>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</si>
  <si>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</si>
  <si>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</si>
  <si>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</si>
  <si>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</si>
  <si>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</si>
  <si>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</si>
  <si>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</si>
  <si>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</si>
  <si>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</si>
  <si>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</si>
  <si>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</si>
  <si>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</si>
  <si>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</si>
  <si>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</si>
  <si>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</si>
  <si>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</si>
  <si>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</si>
  <si>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</si>
  <si>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</si>
  <si>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</si>
  <si>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</si>
  <si>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</si>
  <si>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</si>
  <si>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</si>
  <si>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</si>
  <si>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</si>
  <si>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</si>
  <si>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</si>
  <si>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</si>
  <si>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</si>
  <si>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</si>
  <si>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</si>
  <si>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</si>
  <si>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</si>
  <si>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</si>
  <si>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</si>
  <si>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</si>
  <si>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</si>
  <si>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</si>
  <si>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</si>
  <si>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</si>
  <si>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</si>
  <si>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</si>
  <si>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</si>
  <si>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</si>
  <si>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</si>
  <si>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</si>
  <si>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</si>
  <si>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</si>
  <si>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</si>
  <si>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</si>
  <si>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</si>
  <si>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</si>
  <si>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</si>
  <si>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</si>
  <si>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</si>
  <si>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</si>
  <si>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</si>
  <si>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</si>
  <si>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</si>
  <si>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</si>
  <si>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</si>
  <si>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</si>
  <si>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</si>
  <si>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</si>
  <si>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</si>
  <si>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</si>
  <si>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</si>
  <si>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</si>
  <si>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</si>
  <si>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</si>
  <si>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</si>
  <si>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</si>
  <si>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</si>
  <si>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</si>
  <si>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</si>
  <si>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</si>
  <si>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</si>
  <si>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</si>
  <si>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</si>
  <si>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</si>
  <si>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</si>
  <si>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</si>
  <si>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</si>
  <si>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</si>
  <si>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</si>
  <si>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</si>
  <si>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</si>
  <si>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</si>
  <si>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</si>
  <si>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</si>
  <si>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</si>
  <si>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</si>
  <si>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</si>
  <si>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</si>
  <si>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</si>
  <si>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</si>
  <si>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</si>
  <si>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</si>
  <si>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</si>
  <si>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</si>
  <si>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</si>
  <si>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</si>
  <si>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</si>
  <si>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</si>
  <si>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</si>
  <si>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</si>
  <si>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</si>
  <si>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</si>
  <si>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</si>
  <si>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</si>
  <si>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</si>
  <si>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</si>
  <si>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</si>
  <si>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</si>
  <si>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</si>
  <si>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</si>
  <si>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</si>
  <si>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</si>
  <si>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</si>
  <si>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</si>
  <si>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</si>
  <si>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</si>
  <si>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</si>
  <si>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</si>
  <si>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</si>
  <si>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</si>
  <si>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</si>
  <si>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</si>
  <si>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</si>
  <si>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</si>
  <si>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</si>
  <si>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</si>
  <si>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</si>
  <si>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</si>
  <si>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</si>
  <si>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</si>
  <si>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</si>
  <si>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</si>
  <si>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</si>
  <si>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</si>
  <si>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</si>
  <si>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</si>
  <si>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</si>
  <si>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</si>
  <si>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</si>
  <si>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</si>
  <si>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</si>
  <si>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</si>
  <si>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</si>
  <si>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</si>
  <si>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</si>
  <si>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</si>
  <si>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</si>
  <si>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</si>
  <si>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</si>
  <si>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</si>
  <si>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</si>
  <si>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</si>
  <si>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</si>
  <si>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</si>
  <si>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</si>
  <si>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</si>
  <si>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</si>
  <si>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</si>
  <si>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</si>
  <si>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</si>
  <si>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</si>
  <si>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</si>
  <si>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</si>
  <si>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</si>
  <si>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</si>
  <si>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</si>
  <si>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</si>
  <si>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</si>
  <si>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</si>
  <si>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</si>
  <si>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</si>
  <si>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</si>
  <si>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</si>
  <si>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</si>
  <si>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</si>
  <si>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</si>
  <si>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</si>
  <si>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</si>
  <si>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</si>
  <si>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</si>
  <si>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</si>
  <si>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</si>
  <si>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</si>
  <si>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</si>
  <si>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</si>
  <si>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</si>
  <si>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</si>
  <si>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</si>
  <si>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</si>
  <si>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</si>
  <si>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</si>
  <si>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</si>
  <si>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</si>
  <si>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</si>
  <si>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</si>
  <si>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</si>
  <si>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</si>
  <si>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</si>
  <si>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</si>
  <si>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</si>
  <si>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</si>
  <si>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</si>
  <si>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</si>
  <si>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</si>
  <si>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</si>
  <si>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</si>
  <si>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</si>
  <si>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</si>
  <si>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</si>
  <si>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</si>
  <si>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</si>
  <si>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</si>
  <si>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</si>
  <si>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</si>
  <si>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</si>
  <si>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</si>
  <si>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</si>
  <si>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</si>
  <si>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</si>
  <si>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</si>
  <si>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</si>
  <si>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</si>
  <si>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</si>
  <si>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</si>
  <si>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</si>
  <si>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</si>
  <si>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</si>
  <si>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</si>
  <si>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</si>
  <si>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</si>
  <si>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</si>
  <si>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</si>
  <si>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</si>
  <si>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</si>
  <si>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</si>
  <si>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</si>
  <si>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</si>
  <si>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</si>
  <si>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</si>
  <si>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</si>
  <si>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</si>
  <si>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</si>
  <si>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</si>
  <si>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</si>
  <si>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</si>
  <si>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</si>
  <si>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</si>
  <si>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</si>
  <si>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</si>
  <si>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</si>
  <si>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</si>
  <si>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</si>
  <si>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</si>
  <si>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</si>
  <si>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</si>
  <si>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</si>
  <si>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</si>
  <si>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</si>
  <si>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</si>
  <si>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</si>
  <si>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</si>
  <si>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</si>
  <si>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</si>
  <si>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</si>
  <si>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</si>
  <si>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</si>
  <si>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</si>
  <si>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</si>
  <si>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</si>
  <si>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</si>
  <si>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</si>
  <si>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</si>
  <si>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</si>
  <si>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</si>
  <si>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</si>
  <si>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</si>
  <si>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</si>
  <si>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</si>
  <si>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</si>
  <si>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</si>
  <si>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</si>
  <si>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</si>
  <si>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</si>
  <si>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</si>
  <si>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</si>
  <si>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</si>
  <si>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</si>
  <si>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</si>
  <si>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</si>
  <si>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</si>
  <si>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</si>
  <si>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</si>
  <si>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</si>
  <si>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</si>
  <si>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</si>
  <si>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</si>
  <si>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</si>
  <si>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</si>
  <si>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</si>
  <si>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</si>
  <si>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</si>
  <si>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</si>
  <si>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</si>
  <si>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</si>
  <si>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</si>
  <si>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</si>
  <si>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</si>
  <si>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</si>
  <si>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</si>
  <si>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</si>
  <si>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</si>
  <si>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</si>
  <si>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</si>
  <si>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</si>
  <si>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</si>
  <si>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</si>
  <si>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</si>
  <si>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</si>
  <si>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</si>
  <si>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</si>
  <si>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</si>
  <si>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</si>
  <si>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</si>
  <si>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</si>
  <si>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</si>
  <si>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</si>
  <si>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</si>
  <si>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</si>
  <si>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</si>
  <si>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</si>
  <si>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</si>
  <si>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</si>
  <si>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</si>
  <si>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</si>
  <si>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</si>
  <si>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</si>
  <si>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</si>
  <si>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</si>
  <si>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</si>
  <si>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</si>
  <si>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</si>
  <si>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</si>
  <si>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</si>
  <si>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</si>
  <si>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</si>
  <si>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</si>
  <si>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</si>
  <si>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</si>
  <si>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</si>
  <si>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</si>
  <si>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</si>
  <si>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</si>
  <si>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</si>
  <si>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</si>
  <si>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</si>
  <si>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</si>
  <si>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</si>
  <si>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</si>
  <si>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</si>
  <si>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</si>
  <si>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</si>
  <si>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</si>
  <si>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</si>
  <si>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</si>
  <si>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</si>
  <si>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</si>
  <si>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</si>
  <si>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</si>
  <si>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</si>
  <si>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</si>
  <si>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</si>
  <si>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</si>
  <si>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</si>
  <si>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</si>
  <si>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</si>
  <si>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</si>
  <si>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</si>
  <si>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</si>
  <si>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</si>
  <si>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</si>
  <si>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</si>
  <si>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</si>
  <si>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</si>
  <si>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</si>
  <si>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</si>
  <si>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</si>
  <si>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</si>
  <si>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</si>
  <si>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</si>
  <si>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</si>
  <si>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</si>
  <si>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</si>
  <si>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</si>
  <si>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</si>
  <si>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</si>
  <si>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</si>
  <si>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</si>
  <si>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</si>
  <si>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</si>
  <si>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</si>
  <si>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</si>
  <si>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</si>
  <si>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</si>
  <si>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</si>
  <si>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</si>
  <si>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</si>
  <si>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</si>
  <si>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</si>
  <si>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</si>
  <si>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</si>
  <si>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</si>
  <si>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</si>
  <si>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</si>
  <si>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</si>
  <si>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</si>
  <si>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</si>
  <si>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</si>
  <si>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</si>
  <si>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</si>
  <si>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</si>
  <si>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</si>
  <si>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</si>
  <si>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</si>
  <si>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</si>
  <si>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</si>
  <si>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</si>
  <si>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</si>
  <si>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</si>
  <si>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</si>
  <si>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</si>
  <si>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</si>
  <si>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</si>
  <si>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</si>
  <si>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</si>
  <si>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</si>
  <si>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</si>
  <si>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</si>
  <si>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</si>
  <si>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</si>
  <si>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</si>
  <si>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</si>
  <si>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</si>
  <si>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</si>
  <si>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</si>
  <si>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</si>
  <si>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</si>
  <si>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</si>
  <si>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</si>
  <si>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</si>
  <si>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</si>
  <si>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</si>
  <si>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</si>
  <si>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</si>
  <si>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</si>
  <si>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</si>
  <si>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</si>
  <si>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</si>
  <si>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</si>
  <si>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</si>
  <si>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</si>
  <si>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</si>
  <si>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</si>
  <si>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</si>
  <si>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</si>
  <si>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</si>
  <si>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</si>
  <si>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</si>
  <si>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</si>
  <si>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</si>
  <si>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</si>
  <si>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</si>
  <si>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</si>
  <si>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</si>
  <si>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</si>
  <si>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</si>
  <si>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</si>
  <si>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</si>
  <si>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</si>
  <si>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</si>
  <si>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</si>
  <si>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</si>
  <si>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</si>
  <si>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</si>
  <si>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</si>
  <si>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</si>
  <si>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</si>
  <si>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</si>
  <si>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</si>
  <si>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</si>
  <si>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</si>
  <si>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</si>
  <si>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</si>
  <si>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</si>
  <si>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</si>
  <si>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</si>
  <si>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</si>
  <si>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</si>
  <si>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</si>
  <si>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</si>
  <si>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</si>
  <si>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</si>
  <si>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</si>
  <si>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</si>
  <si>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</si>
  <si>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</si>
  <si>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</si>
  <si>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</si>
  <si>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</si>
  <si>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</si>
  <si>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</si>
  <si>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</si>
  <si>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</si>
  <si>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</si>
  <si>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</si>
  <si>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</si>
  <si>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</si>
  <si>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</si>
  <si>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</si>
  <si>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</si>
  <si>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</si>
  <si>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</si>
  <si>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</si>
  <si>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</si>
  <si>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</si>
  <si>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</si>
  <si>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</si>
  <si>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</si>
  <si>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</si>
  <si>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</si>
  <si>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</si>
  <si>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</si>
  <si>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</si>
  <si>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</si>
  <si>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</si>
  <si>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</si>
  <si>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</si>
  <si>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</si>
  <si>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</si>
  <si>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</si>
  <si>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</si>
  <si>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</si>
  <si>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</si>
  <si>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</si>
  <si>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</si>
  <si>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</si>
  <si>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</si>
  <si>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</si>
  <si>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</si>
  <si>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</si>
  <si>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</si>
  <si>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</si>
  <si>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</si>
  <si>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</si>
  <si>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</si>
  <si>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</si>
  <si>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</si>
  <si>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</si>
  <si>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</si>
  <si>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</si>
  <si>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</si>
  <si>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</si>
  <si>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</si>
  <si>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</si>
  <si>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</si>
  <si>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</si>
  <si>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</si>
  <si>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</si>
  <si>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</si>
  <si>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</si>
  <si>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</si>
  <si>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</si>
  <si>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</si>
  <si>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</si>
  <si>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</si>
  <si>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</si>
  <si>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</si>
  <si>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</si>
  <si>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</si>
  <si>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</si>
  <si>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</si>
  <si>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</si>
  <si>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</si>
  <si>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</si>
  <si>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</si>
  <si>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</si>
  <si>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</si>
  <si>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</si>
  <si>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</si>
  <si>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</si>
  <si>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</si>
  <si>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</si>
  <si>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</si>
  <si>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</si>
  <si>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</si>
  <si>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</si>
  <si>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</si>
  <si>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</si>
  <si>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</si>
  <si>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</si>
  <si>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</si>
  <si>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</si>
  <si>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</si>
  <si>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</si>
  <si>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</si>
  <si>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</si>
  <si>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</si>
  <si>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</si>
  <si>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</si>
  <si>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</si>
  <si>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</si>
  <si>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</si>
  <si>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</si>
  <si>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</si>
  <si>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</si>
  <si>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</si>
  <si>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</si>
  <si>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</si>
  <si>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</si>
  <si>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</si>
  <si>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</si>
  <si>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</si>
  <si>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</si>
  <si>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</si>
  <si>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</si>
  <si>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</si>
  <si>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</si>
  <si>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</si>
  <si>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</si>
  <si>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</si>
  <si>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</si>
  <si>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</si>
  <si>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</si>
  <si>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</si>
  <si>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</si>
  <si>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</si>
  <si>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</si>
  <si>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</si>
  <si>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</si>
  <si>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</si>
  <si>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</si>
  <si>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</si>
  <si>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</si>
  <si>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</si>
  <si>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</si>
  <si>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</si>
  <si>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</si>
  <si>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</si>
  <si>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</si>
  <si>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</si>
  <si>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</si>
  <si>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</si>
  <si>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</si>
  <si>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</si>
  <si>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</si>
  <si>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</si>
  <si>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</si>
  <si>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</si>
  <si>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</si>
  <si>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</si>
  <si>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</si>
  <si>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</si>
  <si>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</si>
  <si>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</si>
  <si>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</si>
  <si>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</si>
  <si>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</si>
  <si>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</si>
  <si>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</si>
  <si>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</si>
  <si>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</si>
  <si>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</si>
  <si>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</si>
  <si>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</si>
  <si>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</si>
  <si>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</si>
  <si>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</si>
  <si>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</si>
  <si>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</si>
  <si>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</si>
  <si>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</si>
  <si>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</si>
  <si>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</si>
  <si>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</si>
  <si>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</si>
  <si>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</si>
  <si>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</si>
  <si>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</si>
  <si>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</si>
  <si>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</si>
  <si>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</si>
  <si>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</si>
  <si>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</si>
  <si>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</si>
  <si>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</si>
  <si>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</si>
  <si>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</si>
  <si>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</si>
  <si>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</si>
  <si>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</si>
  <si>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</si>
  <si>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</si>
  <si>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</si>
  <si>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</si>
  <si>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</si>
  <si>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</si>
  <si>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</si>
  <si>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</si>
  <si>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</si>
  <si>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</si>
  <si>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</si>
  <si>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</si>
  <si>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</si>
  <si>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</si>
  <si>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</si>
  <si>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</si>
  <si>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</si>
  <si>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</si>
  <si>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</si>
  <si>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</si>
  <si>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</si>
  <si>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</si>
  <si>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</si>
  <si>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</si>
  <si>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</si>
  <si>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</si>
  <si>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</si>
  <si>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</si>
  <si>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</si>
  <si>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</si>
  <si>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</si>
  <si>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</si>
  <si>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</si>
  <si>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</si>
  <si>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</si>
  <si>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</si>
  <si>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</si>
  <si>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</si>
  <si>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</si>
  <si>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</si>
  <si>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</si>
  <si>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</si>
  <si>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</si>
  <si>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</si>
  <si>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</si>
  <si>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</si>
  <si>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</si>
  <si>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</si>
  <si>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</si>
  <si>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</si>
  <si>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</si>
  <si>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</si>
  <si>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</si>
  <si>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</si>
  <si>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</si>
  <si>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</si>
  <si>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</si>
  <si>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</si>
  <si>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</si>
  <si>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</si>
  <si>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</si>
  <si>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</si>
  <si>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</si>
  <si>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</si>
  <si>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</si>
  <si>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</si>
  <si>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</si>
  <si>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</si>
  <si>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</si>
  <si>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</si>
  <si>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</si>
  <si>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</si>
  <si>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</si>
  <si>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</si>
  <si>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</si>
  <si>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</si>
  <si>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</si>
  <si>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</si>
  <si>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</si>
  <si>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</si>
  <si>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</si>
  <si>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</si>
  <si>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</si>
  <si>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</si>
  <si>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</si>
  <si>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</si>
  <si>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</si>
  <si>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</si>
  <si>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</si>
  <si>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</si>
  <si>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</si>
  <si>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</si>
  <si>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</si>
  <si>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</si>
  <si>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</si>
  <si>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</si>
  <si>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</si>
  <si>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</si>
  <si>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</si>
  <si>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</si>
  <si>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</si>
  <si>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</si>
  <si>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</si>
  <si>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</si>
  <si>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</si>
  <si>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</si>
  <si>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</si>
  <si>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</si>
  <si>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</si>
  <si>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</si>
  <si>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</si>
  <si>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</si>
  <si>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</si>
  <si>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</si>
  <si>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</si>
  <si>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</si>
  <si>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</si>
  <si>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</si>
  <si>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</si>
  <si>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</si>
  <si>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</si>
  <si>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</si>
  <si>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</si>
  <si>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</si>
  <si>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</si>
  <si>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</si>
  <si>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</si>
  <si>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</si>
  <si>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</si>
  <si>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</si>
  <si>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</si>
  <si>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</si>
  <si>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</si>
  <si>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</si>
  <si>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</si>
  <si>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</si>
  <si>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</si>
  <si>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</si>
  <si>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</si>
  <si>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</si>
  <si>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</si>
  <si>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</si>
  <si>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</si>
  <si>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</si>
  <si>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</si>
  <si>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</si>
  <si>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</si>
  <si>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</si>
  <si>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</si>
  <si>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</si>
  <si>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</si>
  <si>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</si>
  <si>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</si>
  <si>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</si>
  <si>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</si>
  <si>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</si>
  <si>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</si>
  <si>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</si>
  <si>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</si>
  <si>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</si>
  <si>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</si>
  <si>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</si>
  <si>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</si>
  <si>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</si>
  <si>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</si>
  <si>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</si>
  <si>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</si>
  <si>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</si>
  <si>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</si>
  <si>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</si>
  <si>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</si>
  <si>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</si>
  <si>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</si>
  <si>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</si>
  <si>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</si>
  <si>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</si>
  <si>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</si>
  <si>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</si>
  <si>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</si>
  <si>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</si>
  <si>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</si>
  <si>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</si>
  <si>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</si>
  <si>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</si>
  <si>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</si>
  <si>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</si>
  <si>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</si>
  <si>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</si>
  <si>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</si>
  <si>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</si>
  <si>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</si>
  <si>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</si>
  <si>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</si>
  <si>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</si>
  <si>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</si>
  <si>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</si>
  <si>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</si>
  <si>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</si>
  <si>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</si>
  <si>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</si>
  <si>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</si>
  <si>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</si>
  <si>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</si>
  <si>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</si>
  <si>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</si>
  <si>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</si>
  <si>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</si>
  <si>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</si>
  <si>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</si>
  <si>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</si>
  <si>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</si>
  <si>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</si>
  <si>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</si>
  <si>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</si>
  <si>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</si>
  <si>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</si>
  <si>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</si>
  <si>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</si>
  <si>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</si>
  <si>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</si>
  <si>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</si>
  <si>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</si>
  <si>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</si>
  <si>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</si>
  <si>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</si>
  <si>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</si>
  <si>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</si>
  <si>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</si>
  <si>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</si>
  <si>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</si>
  <si>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</si>
  <si>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</si>
  <si>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</si>
  <si>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</si>
  <si>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</si>
  <si>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</si>
  <si>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</si>
  <si>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</si>
  <si>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</si>
  <si>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</si>
  <si>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</si>
  <si>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</si>
  <si>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</si>
  <si>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</si>
  <si>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</si>
  <si>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</si>
  <si>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</si>
  <si>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</si>
  <si>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</si>
  <si>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</si>
  <si>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</si>
  <si>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</si>
  <si>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</si>
  <si>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</si>
  <si>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</si>
  <si>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</si>
  <si>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</si>
  <si>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</si>
  <si>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</si>
  <si>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</si>
  <si>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</si>
  <si>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</si>
  <si>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</si>
  <si>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</si>
  <si>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</si>
  <si>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</si>
  <si>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</si>
  <si>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</si>
  <si>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</si>
  <si>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</si>
  <si>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</si>
  <si>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</si>
  <si>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</si>
  <si>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</si>
  <si>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</si>
  <si>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</si>
  <si>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</si>
  <si>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</si>
  <si>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</si>
  <si>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</si>
  <si>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</si>
  <si>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</si>
  <si>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</si>
  <si>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</si>
  <si>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</si>
  <si>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</si>
  <si>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</si>
  <si>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</si>
  <si>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</si>
  <si>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</si>
  <si>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</si>
  <si>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</si>
  <si>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</si>
  <si>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</si>
  <si>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</si>
  <si>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</si>
  <si>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</si>
  <si>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</si>
  <si>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</si>
  <si>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</si>
  <si>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</si>
  <si>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</si>
  <si>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</si>
  <si>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</si>
  <si>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</si>
  <si>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</si>
  <si>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</si>
  <si>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</si>
  <si>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</si>
  <si>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</si>
  <si>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</si>
  <si>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</si>
  <si>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</si>
  <si>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</si>
  <si>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</si>
  <si>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</si>
  <si>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</si>
  <si>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</si>
  <si>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</si>
  <si>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</si>
  <si>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</si>
  <si>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</si>
  <si>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</si>
  <si>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</si>
  <si>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</si>
  <si>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</si>
  <si>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</si>
  <si>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</si>
  <si>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</si>
  <si>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</si>
  <si>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</si>
  <si>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</si>
  <si>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</si>
  <si>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</si>
  <si>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</si>
  <si>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</si>
  <si>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</si>
  <si>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</si>
  <si>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</si>
  <si>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</si>
  <si>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</si>
  <si>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</si>
  <si>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</si>
  <si>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</si>
  <si>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</si>
  <si>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</si>
  <si>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</si>
  <si>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</si>
  <si>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</si>
  <si>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</si>
  <si>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</si>
  <si>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</si>
  <si>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</si>
  <si>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</si>
  <si>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</si>
  <si>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</si>
  <si>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</si>
  <si>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</si>
  <si>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</si>
  <si>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</si>
  <si>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</si>
  <si>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</si>
  <si>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</si>
  <si>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</si>
  <si>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</si>
  <si>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</si>
  <si>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</si>
  <si>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</si>
  <si>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</si>
  <si>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</si>
  <si>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</si>
  <si>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</si>
  <si>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</si>
  <si>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</si>
  <si>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</si>
  <si>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</si>
  <si>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</si>
  <si>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</si>
  <si>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</si>
  <si>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</si>
  <si>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</si>
  <si>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</si>
  <si>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</si>
  <si>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</si>
  <si>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</si>
  <si>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</si>
  <si>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</si>
  <si>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</si>
  <si>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</si>
  <si>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</si>
  <si>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</si>
  <si>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</si>
  <si>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</si>
  <si>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</si>
  <si>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</si>
  <si>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</si>
  <si>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</si>
  <si>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</si>
  <si>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</si>
  <si>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</si>
  <si>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</si>
  <si>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</si>
  <si>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</si>
  <si>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</si>
  <si>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</si>
  <si>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</si>
  <si>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</si>
  <si>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</si>
  <si>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</si>
  <si>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</si>
  <si>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</si>
  <si>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</si>
  <si>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</si>
  <si>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</si>
  <si>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</si>
  <si>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</si>
  <si>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</si>
  <si>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</si>
  <si>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</si>
  <si>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</si>
  <si>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</si>
  <si>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</si>
  <si>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</si>
  <si>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</si>
  <si>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</si>
  <si>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</si>
  <si>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</si>
  <si>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</si>
  <si>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</si>
  <si>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</si>
  <si>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</si>
  <si>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</si>
  <si>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</si>
  <si>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</si>
  <si>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</si>
  <si>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</si>
  <si>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</si>
  <si>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</si>
  <si>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</si>
  <si>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</si>
  <si>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</si>
  <si>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</si>
  <si>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</si>
  <si>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</si>
  <si>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</si>
  <si>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</si>
  <si>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</si>
  <si>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</si>
  <si>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</si>
  <si>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</si>
  <si>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</si>
  <si>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</si>
  <si>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</si>
  <si>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</si>
  <si>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</si>
  <si>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</si>
  <si>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</si>
  <si>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</si>
  <si>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</si>
  <si>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</si>
  <si>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</si>
  <si>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</si>
  <si>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</si>
  <si>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</si>
  <si>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</si>
  <si>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</si>
  <si>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</si>
  <si>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</si>
  <si>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</si>
  <si>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</si>
  <si>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</si>
  <si>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</si>
  <si>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</si>
  <si>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</si>
  <si>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</si>
  <si>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</si>
  <si>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</si>
  <si>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</si>
  <si>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</si>
  <si>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</si>
  <si>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</si>
  <si>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</si>
  <si>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</si>
  <si>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</si>
  <si>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</si>
  <si>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</si>
  <si>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</si>
  <si>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</si>
  <si>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</si>
  <si>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</si>
  <si>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</si>
  <si>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</si>
  <si>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</si>
  <si>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</si>
  <si>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</si>
  <si>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</si>
  <si>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</si>
  <si>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</si>
  <si>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</si>
  <si>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</si>
  <si>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</si>
  <si>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</si>
  <si>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</si>
  <si>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</si>
  <si>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</si>
  <si>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</si>
  <si>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</si>
  <si>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</si>
  <si>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</si>
  <si>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</si>
  <si>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</si>
  <si>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</si>
  <si>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</si>
  <si>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</si>
  <si>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</si>
  <si>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</si>
  <si>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</si>
  <si>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</si>
  <si>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</si>
  <si>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</si>
  <si>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</si>
  <si>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</si>
  <si>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</si>
  <si>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</si>
  <si>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</si>
  <si>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</si>
  <si>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</si>
  <si>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</si>
  <si>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</si>
  <si>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</si>
  <si>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</si>
  <si>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</si>
  <si>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</si>
  <si>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</si>
  <si>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</si>
  <si>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</si>
  <si>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</si>
  <si>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</si>
  <si>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</si>
  <si>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</si>
  <si>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</si>
  <si>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</si>
  <si>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</si>
  <si>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</si>
  <si>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</si>
  <si>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</si>
  <si>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</si>
  <si>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</si>
  <si>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</si>
  <si>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</si>
  <si>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</si>
  <si>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</si>
  <si>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</si>
  <si>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</si>
  <si>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</si>
  <si>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</si>
  <si>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</si>
  <si>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</si>
  <si>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</si>
  <si>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</si>
  <si>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</si>
  <si>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</si>
  <si>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</si>
  <si>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</si>
  <si>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</si>
  <si>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</si>
  <si>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</si>
  <si>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</si>
  <si>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</si>
  <si>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</si>
  <si>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</si>
  <si>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</si>
  <si>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</si>
  <si>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</si>
  <si>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</si>
  <si>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</si>
  <si>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</si>
  <si>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</si>
  <si>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</si>
  <si>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</si>
  <si>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</si>
  <si>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</si>
  <si>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</si>
  <si>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</si>
  <si>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</si>
  <si>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</si>
  <si>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</si>
  <si>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</si>
  <si>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</si>
  <si>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</si>
  <si>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</si>
  <si>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</si>
  <si>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</si>
  <si>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</si>
  <si>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</si>
  <si>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</si>
  <si>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</si>
  <si>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</si>
  <si>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</si>
  <si>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</si>
  <si>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</si>
  <si>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</si>
  <si>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</si>
  <si>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</si>
  <si>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</si>
  <si>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</si>
  <si>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</si>
  <si>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</si>
  <si>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</si>
  <si>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</si>
  <si>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</si>
  <si>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</si>
  <si>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</si>
  <si>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</si>
  <si>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</si>
  <si>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</si>
  <si>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</si>
  <si>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</si>
  <si>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</si>
  <si>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</si>
  <si>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</si>
  <si>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</si>
  <si>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</si>
  <si>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</si>
  <si>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</si>
  <si>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</si>
  <si>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</si>
  <si>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</si>
  <si>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</si>
  <si>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</si>
  <si>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</si>
  <si>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</si>
  <si>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</si>
  <si>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</si>
  <si>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</si>
  <si>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</si>
  <si>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</si>
  <si>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</si>
  <si>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</si>
  <si>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</si>
  <si>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</si>
  <si>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</si>
  <si>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</si>
  <si>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</si>
  <si>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</si>
  <si>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</si>
  <si>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</si>
  <si>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</si>
  <si>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</si>
  <si>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</si>
  <si>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</si>
  <si>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</si>
  <si>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</si>
  <si>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</si>
  <si>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</si>
  <si>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</si>
  <si>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</si>
  <si>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</si>
  <si>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</si>
  <si>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</si>
  <si>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</si>
  <si>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</si>
  <si>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</si>
  <si>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</si>
  <si>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</si>
  <si>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</si>
  <si>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</si>
  <si>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</si>
  <si>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</si>
  <si>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</si>
  <si>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</si>
  <si>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</si>
  <si>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</si>
  <si>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</si>
  <si>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</si>
  <si>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</si>
  <si>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</si>
  <si>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</si>
  <si>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</si>
  <si>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</si>
  <si>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</si>
  <si>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</si>
  <si>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</si>
  <si>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</si>
  <si>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</si>
  <si>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</si>
  <si>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</si>
  <si>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</si>
  <si>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</si>
  <si>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</si>
  <si>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</si>
  <si>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</si>
  <si>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</si>
  <si>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</si>
  <si>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</si>
  <si>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</si>
  <si>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</si>
  <si>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</si>
  <si>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</si>
  <si>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</si>
  <si>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</si>
  <si>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</si>
  <si>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</si>
  <si>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</si>
  <si>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</si>
  <si>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</si>
  <si>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</si>
  <si>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</si>
  <si>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</si>
  <si>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</si>
  <si>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</si>
  <si>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</si>
  <si>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</si>
  <si>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</si>
  <si>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</si>
  <si>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</si>
  <si>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</si>
  <si>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</si>
  <si>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</si>
  <si>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</si>
  <si>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</si>
  <si>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</si>
  <si>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</si>
  <si>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</si>
  <si>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</si>
  <si>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</si>
  <si>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</si>
  <si>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</si>
  <si>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</si>
  <si>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</si>
  <si>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</si>
  <si>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</si>
  <si>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</si>
  <si>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</si>
  <si>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</si>
  <si>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</si>
  <si>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</si>
  <si>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</si>
  <si>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</si>
  <si>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</si>
  <si>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</si>
  <si>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</si>
  <si>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</si>
  <si>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</si>
  <si>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</si>
  <si>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</si>
  <si>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</si>
  <si>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</si>
  <si>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</si>
  <si>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</si>
  <si>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</si>
  <si>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</si>
  <si>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</si>
  <si>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</si>
  <si>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</si>
  <si>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</si>
  <si>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</si>
  <si>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</si>
  <si>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</si>
  <si>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</si>
  <si>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</si>
  <si>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</si>
  <si>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</si>
  <si>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</si>
  <si>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</si>
  <si>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</si>
  <si>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</si>
  <si>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</si>
  <si>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</si>
  <si>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</si>
  <si>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</si>
  <si>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</si>
  <si>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</si>
  <si>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</si>
  <si>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</si>
  <si>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</si>
  <si>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</si>
  <si>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</si>
  <si>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</si>
  <si>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</si>
  <si>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</si>
  <si>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</si>
  <si>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</si>
  <si>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</si>
  <si>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</si>
  <si>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</si>
  <si>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</si>
  <si>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</si>
  <si>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</si>
  <si>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</si>
  <si>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</si>
  <si>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</si>
  <si>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</si>
  <si>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</si>
  <si>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</si>
  <si>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</si>
  <si>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</si>
  <si>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</si>
  <si>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</si>
  <si>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</si>
  <si>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</si>
  <si>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</si>
  <si>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</si>
  <si>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</si>
  <si>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</si>
  <si>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</si>
  <si>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</si>
  <si>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</si>
  <si>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</si>
  <si>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</si>
  <si>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</si>
  <si>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</si>
  <si>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</si>
  <si>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</si>
  <si>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</si>
  <si>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</si>
  <si>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</si>
  <si>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</si>
  <si>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</si>
  <si>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</si>
  <si>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</si>
  <si>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</si>
  <si>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</si>
  <si>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</si>
  <si>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</si>
  <si>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</si>
  <si>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</si>
  <si>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</si>
  <si>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</si>
  <si>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</si>
  <si>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</si>
  <si>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</si>
  <si>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</si>
  <si>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</si>
  <si>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</si>
  <si>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</si>
  <si>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</si>
  <si>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</si>
  <si>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</si>
  <si>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</si>
  <si>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</si>
  <si>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</si>
  <si>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</si>
  <si>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</si>
  <si>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</si>
  <si>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</si>
  <si>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</si>
  <si>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</si>
  <si>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</si>
  <si>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</si>
  <si>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</si>
  <si>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</si>
  <si>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</si>
  <si>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</si>
  <si>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</si>
  <si>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</si>
  <si>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</si>
  <si>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</si>
  <si>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</si>
  <si>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</si>
  <si>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</si>
  <si>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</si>
  <si>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</si>
  <si>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</si>
  <si>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</si>
  <si>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</si>
  <si>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</si>
  <si>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</si>
  <si>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</si>
  <si>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</si>
  <si>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</si>
  <si>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</si>
  <si>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</si>
  <si>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</si>
  <si>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</si>
  <si>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</si>
  <si>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</si>
  <si>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</si>
  <si>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</si>
  <si>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</si>
  <si>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</si>
  <si>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</si>
  <si>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</si>
  <si>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</si>
  <si>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</si>
  <si>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</si>
  <si>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</si>
  <si>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</si>
  <si>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</si>
  <si>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</si>
  <si>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</si>
  <si>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</si>
  <si>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</si>
  <si>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</si>
  <si>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</si>
  <si>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</si>
  <si>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</si>
  <si>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</si>
  <si>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</si>
  <si>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</si>
  <si>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</si>
  <si>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</si>
  <si>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</si>
  <si>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</si>
  <si>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</si>
  <si>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</si>
  <si>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</si>
  <si>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</si>
  <si>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</si>
  <si>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</si>
  <si>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</si>
  <si>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</si>
  <si>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</si>
  <si>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</si>
  <si>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</si>
  <si>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</si>
  <si>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</si>
  <si>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</si>
  <si>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</si>
  <si>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</si>
  <si>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</si>
  <si>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</si>
  <si>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</si>
  <si>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</si>
  <si>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</si>
  <si>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</si>
  <si>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</si>
  <si>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</si>
  <si>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</si>
  <si>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</si>
  <si>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</si>
  <si>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</si>
  <si>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</si>
  <si>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</si>
  <si>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</si>
  <si>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</si>
  <si>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</si>
  <si>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</si>
  <si>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</si>
  <si>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</si>
  <si>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</si>
  <si>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</si>
  <si>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</si>
  <si>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</si>
  <si>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</si>
  <si>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</si>
  <si>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</si>
  <si>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</si>
  <si>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</si>
  <si>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</si>
  <si>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</si>
  <si>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</si>
  <si>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</si>
  <si>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</si>
  <si>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</si>
  <si>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</si>
  <si>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</si>
  <si>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</si>
  <si>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</si>
  <si>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</si>
  <si>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</si>
  <si>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</si>
  <si>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</si>
  <si>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</si>
  <si>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</si>
  <si>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</si>
  <si>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</si>
  <si>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</si>
  <si>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</si>
  <si>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</si>
  <si>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</si>
  <si>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</si>
  <si>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</si>
  <si>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</si>
  <si>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</si>
  <si>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</si>
  <si>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</si>
  <si>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</si>
  <si>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</si>
  <si>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</si>
  <si>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</si>
  <si>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</si>
  <si>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</si>
  <si>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</si>
  <si>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</si>
  <si>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</si>
  <si>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</si>
  <si>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</si>
  <si>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</si>
  <si>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</si>
  <si>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</si>
  <si>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</si>
  <si>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</si>
  <si>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</si>
  <si>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</si>
  <si>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</si>
  <si>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</si>
  <si>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</si>
  <si>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</si>
  <si>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</si>
  <si>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</si>
  <si>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</si>
  <si>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</si>
  <si>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</si>
  <si>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</si>
  <si>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</si>
  <si>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</si>
  <si>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</si>
  <si>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</si>
  <si>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</si>
  <si>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</si>
  <si>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</si>
  <si>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</si>
  <si>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</si>
  <si>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</si>
  <si>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</si>
  <si>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</si>
  <si>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</si>
  <si>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</si>
  <si>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</si>
  <si>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</si>
  <si>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</si>
  <si>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</si>
  <si>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</si>
  <si>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</si>
  <si>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</si>
  <si>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</si>
  <si>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</si>
  <si>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</si>
  <si>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</si>
  <si>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</si>
  <si>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</si>
  <si>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</si>
  <si>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</si>
  <si>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</si>
  <si>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</si>
  <si>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</si>
  <si>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</si>
  <si>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</si>
  <si>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</si>
  <si>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</si>
  <si>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</si>
  <si>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</si>
  <si>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</si>
  <si>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</si>
  <si>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</si>
  <si>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</si>
  <si>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</si>
  <si>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</si>
  <si>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</si>
  <si>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</si>
  <si>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</si>
  <si>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</si>
  <si>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</si>
  <si>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</si>
  <si>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</si>
  <si>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</si>
  <si>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</si>
  <si>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</si>
  <si>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</si>
  <si>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</si>
  <si>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</si>
  <si>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</si>
  <si>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</si>
  <si>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</si>
  <si>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</si>
  <si>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</si>
  <si>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</si>
  <si>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</si>
  <si>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</si>
  <si>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</si>
  <si>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</si>
  <si>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</si>
  <si>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</si>
  <si>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</si>
  <si>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</si>
  <si>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</si>
  <si>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</si>
  <si>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</si>
  <si>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</si>
  <si>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</si>
  <si>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</si>
  <si>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</si>
  <si>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</si>
  <si>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</si>
  <si>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</si>
  <si>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</si>
  <si>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</si>
  <si>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</si>
  <si>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</si>
  <si>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</si>
  <si>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</si>
  <si>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</si>
  <si>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</si>
  <si>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</si>
  <si>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</si>
  <si>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</si>
  <si>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</si>
  <si>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</si>
  <si>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</si>
  <si>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</si>
  <si>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</si>
  <si>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</si>
  <si>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</si>
  <si>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</si>
  <si>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</si>
  <si>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</si>
  <si>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</si>
  <si>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</si>
  <si>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</si>
  <si>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</si>
  <si>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</si>
  <si>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</si>
  <si>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</si>
  <si>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</si>
  <si>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</si>
  <si>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</si>
  <si>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</si>
  <si>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</si>
  <si>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</si>
  <si>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</si>
  <si>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</si>
  <si>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</si>
  <si>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</si>
  <si>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</si>
  <si>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</si>
  <si>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</si>
  <si>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</si>
  <si>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</si>
  <si>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</si>
  <si>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</si>
  <si>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</si>
  <si>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</si>
  <si>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</si>
  <si>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</si>
  <si>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</si>
  <si>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</si>
  <si>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</si>
  <si>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</si>
  <si>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</si>
  <si>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</si>
  <si>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</si>
  <si>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</si>
  <si>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</si>
  <si>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</si>
  <si>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</si>
  <si>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</si>
  <si>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</si>
  <si>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</si>
  <si>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</si>
  <si>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</si>
  <si>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</si>
  <si>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</si>
  <si>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</si>
  <si>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</si>
  <si>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</si>
  <si>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</si>
  <si>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</si>
  <si>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</si>
  <si>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</si>
  <si>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</si>
  <si>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</si>
  <si>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</si>
  <si>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</si>
  <si>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</si>
  <si>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</si>
  <si>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</si>
  <si>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</si>
  <si>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</si>
  <si>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</si>
  <si>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</si>
  <si>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</si>
  <si>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</si>
  <si>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</si>
  <si>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</si>
  <si>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</si>
  <si>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</si>
  <si>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</si>
  <si>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</si>
  <si>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</si>
  <si>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</si>
  <si>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</si>
  <si>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</si>
  <si>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</si>
  <si>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</si>
  <si>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</si>
  <si>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</si>
  <si>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</si>
  <si>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</si>
  <si>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</si>
  <si>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</si>
  <si>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</si>
  <si>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</si>
  <si>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</si>
  <si>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</si>
  <si>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</si>
  <si>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</si>
  <si>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</si>
  <si>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</si>
  <si>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</si>
  <si>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</si>
  <si>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</si>
  <si>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</si>
  <si>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</si>
  <si>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</si>
  <si>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</si>
  <si>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</si>
  <si>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</si>
  <si>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</si>
  <si>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</si>
  <si>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</si>
  <si>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</si>
  <si>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</si>
  <si>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</si>
  <si>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</si>
  <si>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</si>
  <si>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</si>
  <si>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</si>
  <si>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</si>
  <si>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</si>
  <si>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</si>
  <si>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</si>
  <si>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</si>
  <si>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</si>
  <si>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</si>
  <si>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</si>
  <si>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</si>
  <si>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</si>
  <si>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</si>
  <si>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</si>
  <si>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</si>
  <si>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</si>
  <si>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</si>
  <si>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</si>
  <si>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</si>
  <si>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</si>
  <si>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</si>
  <si>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</si>
  <si>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</si>
  <si>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</si>
  <si>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</si>
  <si>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</si>
  <si>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</si>
  <si>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</si>
  <si>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</si>
  <si>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</si>
  <si>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</si>
  <si>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</si>
  <si>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</si>
  <si>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</si>
  <si>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</si>
  <si>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</si>
  <si>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</si>
  <si>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</si>
  <si>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</si>
  <si>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</si>
  <si>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</si>
  <si>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</si>
  <si>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</si>
  <si>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</si>
  <si>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</si>
  <si>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</si>
  <si>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</si>
  <si>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</si>
  <si>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</si>
  <si>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</si>
  <si>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</si>
  <si>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</si>
  <si>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</si>
  <si>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</si>
  <si>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</si>
  <si>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</si>
  <si>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</si>
  <si>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</si>
  <si>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</si>
  <si>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</si>
  <si>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</si>
  <si>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</si>
  <si>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</si>
  <si>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</si>
  <si>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</si>
  <si>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</si>
  <si>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</si>
  <si>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</si>
  <si>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</si>
  <si>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</si>
  <si>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</si>
  <si>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</si>
  <si>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</si>
  <si>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</si>
  <si>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</si>
  <si>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</si>
  <si>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</si>
  <si>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</si>
  <si>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</si>
  <si>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</si>
  <si>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</si>
  <si>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</si>
  <si>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</si>
  <si>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</si>
  <si>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</si>
  <si>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</si>
  <si>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</si>
  <si>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</si>
  <si>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</si>
  <si>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</si>
  <si>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</si>
  <si>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</si>
  <si>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</si>
  <si>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</si>
  <si>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</si>
  <si>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</si>
  <si>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</si>
  <si>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</si>
  <si>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</si>
  <si>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</si>
  <si>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</si>
  <si>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</si>
  <si>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</si>
  <si>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</si>
  <si>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</si>
  <si>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</si>
  <si>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</si>
  <si>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</si>
  <si>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</si>
  <si>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</si>
  <si>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</si>
  <si>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</si>
  <si>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</si>
  <si>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</si>
  <si>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</si>
  <si>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</si>
  <si>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</si>
  <si>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</si>
  <si>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</si>
  <si>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</si>
  <si>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</si>
  <si>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</si>
  <si>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</si>
  <si>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</si>
  <si>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</si>
  <si>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</si>
  <si>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</si>
  <si>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</si>
  <si>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</si>
  <si>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</si>
  <si>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</si>
  <si>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</si>
  <si>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</si>
  <si>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</si>
  <si>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</si>
  <si>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</si>
  <si>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</si>
  <si>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</si>
  <si>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</si>
  <si>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</si>
  <si>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</si>
  <si>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</si>
  <si>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</si>
  <si>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</si>
  <si>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</si>
  <si>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</si>
  <si>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</si>
  <si>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</si>
  <si>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</si>
  <si>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</si>
  <si>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</si>
  <si>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</si>
  <si>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</si>
  <si>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</si>
  <si>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</si>
  <si>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</si>
  <si>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</si>
  <si>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</si>
  <si>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</si>
  <si>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</si>
  <si>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</si>
  <si>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</si>
  <si>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</si>
  <si>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</si>
  <si>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</si>
  <si>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</si>
  <si>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</si>
  <si>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</si>
  <si>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</si>
  <si>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</si>
  <si>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</si>
  <si>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</si>
  <si>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</si>
  <si>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</si>
  <si>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</si>
  <si>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</si>
  <si>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</si>
  <si>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</si>
  <si>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</si>
  <si>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</si>
  <si>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</si>
  <si>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</si>
  <si>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</si>
  <si>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</si>
  <si>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</si>
  <si>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</si>
  <si>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</si>
  <si>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</si>
  <si>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</si>
  <si>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</si>
  <si>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</si>
  <si>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</si>
  <si>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</si>
  <si>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</si>
  <si>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</si>
  <si>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</si>
  <si>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</si>
  <si>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</si>
  <si>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</si>
  <si>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</si>
  <si>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</si>
  <si>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</si>
  <si>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</si>
  <si>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</si>
  <si>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</si>
  <si>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</si>
  <si>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</si>
  <si>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</si>
  <si>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</si>
  <si>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</si>
  <si>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</si>
  <si>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</si>
  <si>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</si>
  <si>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</si>
  <si>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</si>
  <si>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</si>
  <si>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</si>
  <si>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</si>
  <si>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</si>
  <si>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</si>
  <si>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</si>
  <si>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</si>
  <si>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</si>
  <si>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</si>
  <si>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</si>
  <si>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</si>
  <si>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</si>
  <si>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</si>
  <si>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</si>
  <si>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</si>
  <si>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</si>
  <si>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</si>
  <si>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</si>
  <si>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</si>
  <si>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</si>
  <si>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</si>
  <si>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</si>
  <si>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</si>
  <si>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</si>
  <si>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</si>
  <si>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</si>
  <si>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</si>
  <si>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</si>
  <si>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</si>
  <si>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</si>
  <si>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</si>
  <si>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</si>
  <si>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</si>
  <si>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</si>
  <si>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</si>
  <si>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</si>
  <si>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</si>
  <si>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</si>
  <si>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</si>
  <si>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</si>
  <si>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</si>
  <si>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</si>
  <si>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</si>
  <si>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</si>
  <si>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</si>
  <si>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</si>
  <si>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</si>
  <si>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</si>
  <si>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</si>
  <si>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</si>
  <si>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</si>
  <si>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</si>
  <si>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</si>
  <si>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</si>
  <si>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</si>
  <si>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</si>
  <si>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</si>
  <si>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</si>
  <si>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</si>
  <si>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</si>
  <si>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</si>
  <si>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</si>
  <si>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</si>
  <si>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</si>
  <si>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</si>
  <si>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</si>
  <si>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</si>
  <si>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</si>
  <si>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</si>
  <si>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</si>
  <si>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</si>
  <si>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</si>
  <si>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</si>
  <si>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</si>
  <si>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</si>
  <si>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</si>
  <si>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</si>
  <si>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</si>
  <si>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</si>
  <si>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</si>
  <si>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</si>
  <si>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</si>
  <si>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</si>
  <si>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</si>
  <si>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</si>
  <si>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</si>
  <si>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</si>
  <si>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</si>
  <si>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</si>
  <si>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</si>
  <si>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</si>
  <si>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</si>
  <si>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</si>
  <si>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</si>
  <si>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</si>
  <si>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</si>
  <si>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</si>
  <si>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</si>
  <si>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</si>
  <si>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</si>
  <si>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</si>
  <si>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</si>
  <si>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</si>
  <si>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</si>
  <si>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</si>
  <si>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</si>
  <si>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</si>
  <si>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</si>
  <si>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</si>
  <si>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</si>
  <si>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</si>
  <si>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</si>
  <si>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</si>
  <si>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</si>
  <si>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</si>
  <si>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</si>
  <si>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</si>
  <si>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</si>
  <si>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</si>
  <si>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</si>
  <si>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</si>
  <si>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</si>
  <si>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</si>
  <si>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</si>
  <si>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</si>
  <si>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</si>
  <si>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</si>
  <si>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</si>
  <si>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</si>
  <si>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</si>
  <si>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</si>
  <si>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</si>
  <si>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</si>
  <si>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</si>
  <si>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</si>
  <si>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</si>
  <si>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</si>
  <si>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</si>
  <si>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</si>
  <si>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</si>
  <si>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</si>
  <si>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</si>
  <si>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</si>
  <si>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</si>
  <si>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</si>
  <si>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</si>
  <si>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</si>
  <si>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</si>
  <si>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</si>
  <si>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</si>
  <si>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</si>
  <si>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</si>
  <si>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</si>
  <si>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</si>
  <si>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</si>
  <si>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</si>
  <si>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</si>
  <si>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</si>
  <si>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</si>
  <si>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</si>
  <si>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</si>
  <si>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</si>
  <si>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</si>
  <si>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</si>
  <si>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</si>
  <si>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</si>
  <si>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</si>
  <si>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</si>
  <si>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</si>
  <si>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</si>
  <si>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</si>
  <si>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</si>
  <si>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</si>
  <si>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</si>
  <si>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</si>
  <si>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</si>
  <si>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</si>
  <si>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</si>
  <si>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</si>
  <si>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</si>
  <si>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</si>
  <si>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</si>
  <si>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</si>
  <si>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</si>
  <si>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</si>
  <si>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</si>
  <si>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</si>
  <si>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</si>
  <si>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</si>
  <si>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</si>
  <si>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</si>
  <si>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</si>
  <si>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</si>
  <si>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</si>
  <si>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</si>
  <si>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</si>
  <si>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</si>
  <si>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</si>
  <si>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</si>
  <si>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</si>
  <si>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</si>
  <si>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</si>
  <si>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</si>
  <si>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</si>
  <si>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</si>
  <si>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</si>
  <si>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</si>
  <si>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</si>
  <si>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</si>
  <si>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</si>
  <si>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</si>
  <si>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</si>
  <si>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</si>
  <si>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</si>
  <si>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</si>
  <si>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</si>
  <si>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</si>
  <si>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</si>
  <si>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</si>
  <si>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</si>
  <si>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</si>
  <si>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</si>
  <si>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</si>
  <si>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</si>
  <si>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</si>
  <si>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</si>
  <si>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</si>
  <si>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</si>
  <si>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</si>
  <si>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</si>
  <si>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</si>
  <si>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</si>
  <si>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</si>
  <si>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</si>
  <si>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</si>
  <si>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</si>
  <si>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</si>
  <si>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</si>
  <si>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</si>
  <si>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</si>
  <si>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</si>
  <si>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</si>
  <si>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</si>
  <si>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</si>
  <si>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</si>
  <si>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</si>
  <si>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</si>
  <si>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</si>
  <si>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</si>
  <si>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</si>
  <si>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</si>
  <si>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</si>
  <si>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</si>
  <si>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</si>
  <si>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</si>
  <si>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</si>
  <si>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</si>
  <si>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</si>
  <si>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</si>
  <si>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</si>
  <si>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</si>
  <si>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</si>
  <si>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</si>
  <si>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</si>
  <si>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</si>
  <si>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</si>
  <si>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</si>
  <si>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</si>
  <si>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</si>
  <si>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</si>
  <si>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</si>
  <si>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</si>
  <si>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</si>
  <si>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</si>
  <si>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</si>
  <si>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</si>
  <si>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</si>
  <si>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</si>
  <si>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</si>
  <si>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</si>
  <si>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</si>
  <si>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</si>
  <si>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</si>
  <si>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</si>
  <si>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</si>
  <si>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</si>
  <si>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</si>
  <si>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</si>
  <si>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</si>
  <si>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</si>
  <si>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</si>
  <si>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</si>
  <si>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</si>
  <si>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</si>
  <si>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</si>
  <si>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</si>
  <si>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</si>
  <si>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</si>
  <si>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</si>
  <si>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</si>
  <si>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</si>
  <si>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</si>
  <si>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</si>
  <si>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</si>
  <si>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</si>
  <si>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</si>
  <si>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</si>
  <si>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</si>
  <si>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</si>
  <si>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</si>
  <si>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</si>
  <si>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</si>
  <si>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</si>
  <si>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</si>
  <si>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</si>
  <si>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</si>
  <si>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</si>
  <si>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</si>
  <si>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</si>
  <si>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</si>
  <si>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</si>
  <si>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</si>
  <si>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</si>
  <si>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</si>
  <si>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</si>
  <si>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</si>
  <si>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</si>
  <si>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</si>
  <si>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</si>
  <si>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</si>
  <si>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</si>
  <si>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</si>
  <si>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</si>
  <si>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</si>
  <si>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</si>
  <si>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</si>
  <si>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</si>
  <si>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</si>
  <si>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</si>
  <si>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</si>
  <si>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</si>
  <si>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</si>
  <si>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</si>
  <si>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</si>
  <si>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</si>
  <si>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</si>
  <si>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</si>
  <si>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</si>
  <si>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</si>
  <si>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</si>
  <si>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</si>
  <si>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</si>
  <si>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</si>
  <si>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</si>
  <si>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</si>
  <si>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</si>
  <si>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</si>
  <si>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</si>
  <si>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</si>
  <si>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</si>
  <si>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</si>
  <si>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</si>
  <si>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</si>
  <si>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</si>
  <si>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</si>
  <si>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</si>
  <si>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</si>
  <si>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</si>
  <si>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</si>
  <si>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</si>
  <si>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</si>
  <si>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</si>
  <si>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</si>
  <si>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</si>
  <si>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</si>
  <si>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</si>
  <si>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</si>
  <si>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</si>
  <si>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</si>
  <si>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</si>
  <si>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</si>
  <si>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</si>
  <si>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</si>
  <si>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</si>
  <si>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</si>
  <si>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</si>
  <si>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</si>
  <si>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</si>
  <si>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</si>
  <si>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</si>
  <si>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</si>
  <si>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</si>
  <si>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</si>
  <si>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</si>
  <si>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</si>
  <si>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</si>
  <si>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</si>
  <si>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</si>
  <si>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</si>
  <si>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</si>
  <si>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</si>
  <si>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</si>
  <si>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</si>
  <si>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</si>
  <si>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</si>
  <si>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</si>
  <si>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</si>
  <si>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</si>
  <si>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</si>
  <si>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</si>
  <si>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</si>
  <si>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</si>
  <si>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</si>
  <si>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</si>
  <si>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</si>
  <si>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</si>
  <si>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</si>
  <si>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</si>
  <si>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</si>
  <si>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</si>
  <si>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</si>
  <si>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</si>
  <si>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</si>
  <si>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</si>
  <si>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</si>
  <si>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</si>
  <si>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</si>
  <si>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</si>
  <si>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</si>
  <si>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</si>
  <si>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</si>
  <si>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</si>
  <si>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</si>
  <si>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</si>
  <si>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</si>
  <si>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</si>
  <si>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</si>
  <si>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</si>
  <si>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</si>
  <si>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</si>
  <si>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</si>
  <si>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</si>
  <si>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</si>
  <si>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</si>
  <si>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</si>
  <si>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</si>
  <si>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</si>
  <si>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</si>
  <si>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</si>
  <si>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</si>
  <si>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</si>
  <si>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</si>
  <si>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</si>
  <si>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</si>
  <si>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</si>
  <si>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</si>
  <si>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</si>
  <si>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</si>
  <si>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</si>
  <si>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</si>
  <si>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</si>
  <si>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</si>
  <si>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</si>
  <si>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</si>
  <si>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</si>
  <si>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</si>
  <si>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</si>
  <si>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</si>
  <si>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</si>
  <si>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</si>
  <si>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</si>
  <si>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</si>
  <si>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</si>
  <si>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</si>
  <si>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</si>
  <si>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</si>
  <si>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</si>
  <si>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</si>
  <si>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</si>
  <si>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</si>
  <si>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</si>
  <si>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</si>
  <si>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</si>
  <si>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</si>
  <si>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</si>
  <si>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</si>
  <si>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</si>
  <si>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</si>
  <si>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</si>
  <si>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</si>
  <si>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</si>
  <si>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</si>
  <si>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</si>
  <si>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</si>
  <si>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</si>
  <si>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</si>
  <si>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</si>
  <si>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</si>
  <si>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</si>
  <si>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</si>
  <si>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</si>
  <si>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</si>
  <si>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</si>
  <si>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</si>
  <si>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</si>
  <si>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</si>
  <si>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</si>
  <si>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</si>
  <si>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</si>
  <si>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</si>
  <si>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</si>
  <si>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</si>
  <si>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</si>
  <si>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</si>
  <si>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</si>
  <si>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</si>
  <si>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</si>
  <si>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</si>
  <si>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</si>
  <si>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</si>
  <si>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</si>
  <si>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</si>
  <si>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</si>
  <si>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</si>
  <si>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</si>
  <si>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</si>
  <si>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</si>
  <si>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</si>
  <si>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</si>
  <si>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</si>
  <si>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</si>
  <si>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</si>
  <si>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</si>
  <si>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</si>
  <si>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</si>
  <si>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</si>
  <si>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</si>
  <si>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</si>
  <si>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</si>
  <si>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</si>
  <si>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</si>
  <si>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</si>
  <si>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</si>
  <si>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</si>
  <si>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</si>
  <si>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</si>
  <si>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</si>
  <si>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</si>
  <si>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</si>
  <si>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</si>
  <si>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</si>
  <si>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</si>
  <si>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</si>
  <si>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</si>
  <si>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</si>
  <si>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</si>
  <si>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</si>
  <si>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</si>
  <si>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</si>
  <si>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</si>
  <si>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</si>
  <si>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</si>
  <si>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</si>
  <si>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</si>
  <si>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</si>
  <si>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</si>
  <si>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</si>
  <si>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</si>
  <si>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</si>
  <si>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</si>
  <si>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</si>
  <si>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</si>
  <si>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</si>
  <si>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</si>
  <si>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</si>
  <si>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</si>
  <si>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</si>
  <si>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</si>
  <si>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</si>
  <si>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</si>
  <si>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</si>
  <si>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</si>
  <si>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</si>
  <si>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</si>
  <si>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</si>
  <si>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</si>
  <si>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</si>
  <si>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</si>
  <si>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</si>
  <si>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</si>
  <si>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</si>
  <si>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</si>
  <si>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</si>
  <si>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</si>
  <si>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</si>
  <si>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</si>
  <si>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</si>
  <si>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</si>
  <si>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</si>
  <si>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</si>
  <si>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</si>
  <si>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</si>
  <si>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</si>
  <si>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</si>
  <si>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</si>
  <si>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</si>
  <si>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</si>
  <si>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</si>
  <si>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</si>
  <si>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</si>
  <si>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</si>
  <si>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</si>
  <si>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</si>
  <si>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</si>
  <si>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</si>
  <si>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</si>
  <si>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</si>
  <si>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</si>
  <si>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</si>
  <si>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</si>
  <si>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</si>
  <si>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</si>
  <si>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</si>
  <si>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</si>
  <si>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</si>
  <si>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</si>
  <si>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</si>
  <si>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</si>
  <si>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</si>
  <si>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</si>
  <si>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</si>
  <si>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</si>
  <si>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</si>
  <si>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</si>
  <si>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</si>
  <si>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</si>
  <si>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</si>
  <si>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</si>
  <si>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</si>
  <si>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</si>
  <si>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</si>
  <si>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</si>
  <si>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</si>
  <si>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</si>
  <si>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</si>
  <si>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</si>
  <si>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</si>
  <si>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</si>
  <si>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</si>
  <si>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</si>
  <si>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</si>
  <si>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</si>
  <si>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</si>
  <si>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</si>
  <si>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</si>
  <si>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</si>
  <si>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</si>
  <si>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</si>
  <si>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</si>
  <si>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</si>
  <si>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</si>
  <si>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</si>
  <si>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</si>
  <si>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</si>
  <si>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</si>
  <si>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</si>
  <si>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</si>
  <si>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</si>
  <si>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</si>
  <si>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</si>
  <si>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</si>
  <si>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</si>
  <si>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</si>
  <si>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</si>
  <si>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</si>
  <si>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</si>
  <si>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</si>
  <si>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</si>
  <si>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</si>
  <si>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</si>
  <si>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</si>
  <si>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</si>
  <si>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</si>
  <si>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</si>
  <si>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</si>
  <si>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</si>
  <si>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</si>
  <si>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</si>
  <si>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</si>
  <si>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</si>
  <si>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</si>
  <si>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</si>
  <si>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</si>
  <si>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</si>
  <si>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</si>
  <si>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</si>
  <si>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</si>
  <si>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</si>
  <si>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</si>
  <si>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</si>
  <si>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</si>
  <si>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</si>
  <si>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</si>
  <si>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</si>
  <si>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</si>
  <si>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</si>
  <si>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</si>
  <si>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</si>
  <si>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</si>
  <si>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</si>
  <si>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</si>
  <si>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</si>
  <si>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</si>
  <si>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</si>
  <si>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</si>
  <si>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</si>
  <si>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</si>
  <si>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</si>
  <si>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</si>
  <si>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</si>
  <si>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</si>
  <si>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</si>
  <si>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</si>
  <si>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</si>
  <si>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</si>
  <si>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</si>
  <si>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</si>
  <si>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</si>
  <si>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</si>
  <si>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</si>
  <si>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</si>
  <si>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</si>
  <si>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</si>
  <si>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</si>
  <si>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</si>
  <si>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</si>
  <si>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</si>
  <si>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</si>
  <si>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</si>
  <si>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</si>
  <si>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</si>
  <si>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</si>
  <si>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</si>
  <si>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</si>
  <si>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</si>
  <si>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</si>
  <si>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</si>
  <si>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</si>
  <si>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</si>
  <si>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</si>
  <si>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</si>
  <si>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</si>
  <si>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</si>
  <si>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</si>
  <si>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</si>
  <si>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</si>
  <si>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</si>
  <si>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</si>
  <si>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</si>
  <si>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</si>
  <si>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</si>
  <si>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</si>
  <si>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</si>
  <si>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</si>
  <si>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</si>
  <si>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</si>
  <si>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</si>
  <si>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</si>
  <si>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</si>
  <si>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</si>
  <si>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</si>
  <si>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</si>
  <si>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</si>
  <si>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</si>
  <si>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</si>
  <si>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</si>
  <si>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</si>
  <si>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</si>
  <si>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</si>
  <si>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</si>
  <si>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</si>
  <si>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</si>
  <si>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</si>
  <si>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</si>
  <si>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</si>
  <si>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</si>
  <si>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</si>
  <si>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</si>
  <si>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</si>
  <si>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</si>
  <si>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</si>
  <si>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</si>
  <si>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</si>
  <si>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</si>
  <si>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</si>
  <si>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</si>
  <si>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</si>
  <si>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</si>
  <si>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</si>
  <si>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</si>
  <si>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</si>
  <si>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</si>
  <si>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</si>
  <si>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</si>
  <si>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</si>
  <si>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</si>
  <si>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</si>
  <si>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</si>
  <si>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</si>
  <si>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</si>
  <si>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</si>
  <si>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</si>
  <si>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</si>
  <si>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</si>
  <si>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</si>
  <si>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</si>
  <si>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</si>
  <si>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</si>
  <si>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</si>
  <si>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</si>
  <si>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</si>
  <si>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</si>
  <si>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</si>
  <si>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</si>
  <si>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</si>
  <si>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</si>
  <si>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</si>
  <si>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</si>
  <si>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</si>
  <si>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</si>
  <si>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</si>
  <si>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</si>
  <si>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</si>
  <si>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</si>
  <si>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</si>
  <si>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</si>
  <si>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</si>
  <si>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</si>
  <si>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</si>
  <si>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</si>
  <si>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</si>
  <si>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</si>
  <si>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</si>
  <si>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</si>
  <si>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</si>
  <si>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</si>
  <si>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</si>
  <si>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</si>
  <si>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</si>
  <si>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</si>
  <si>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</si>
  <si>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</si>
  <si>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</si>
  <si>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</si>
  <si>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</si>
  <si>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</si>
  <si>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</si>
  <si>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</si>
  <si>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</si>
  <si>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</si>
  <si>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</si>
  <si>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</si>
  <si>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</si>
  <si>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</si>
  <si>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</si>
  <si>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</si>
  <si>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</si>
  <si>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</si>
  <si>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</si>
  <si>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</si>
  <si>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</si>
  <si>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</si>
  <si>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</si>
  <si>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</si>
  <si>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</si>
  <si>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</si>
  <si>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</si>
  <si>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</si>
  <si>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</si>
  <si>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</si>
  <si>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</si>
  <si>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</si>
  <si>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</si>
  <si>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</si>
  <si>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</si>
  <si>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</si>
  <si>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</si>
  <si>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</si>
  <si>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</si>
  <si>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</si>
  <si>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</si>
  <si>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</si>
  <si>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</si>
  <si>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</si>
  <si>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</si>
  <si>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</si>
  <si>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</si>
  <si>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</si>
  <si>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</si>
  <si>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</si>
  <si>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</si>
  <si>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</si>
  <si>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</si>
  <si>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</si>
  <si>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</si>
  <si>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</si>
  <si>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</si>
  <si>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</si>
  <si>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</si>
  <si>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</si>
  <si>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</si>
  <si>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</si>
  <si>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</si>
  <si>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</si>
  <si>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</si>
  <si>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</si>
  <si>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</si>
  <si>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</si>
  <si>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</si>
  <si>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</si>
  <si>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</si>
  <si>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</si>
  <si>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</si>
  <si>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</si>
  <si>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</si>
  <si>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</si>
  <si>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</si>
  <si>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</si>
  <si>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</si>
  <si>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</si>
  <si>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</si>
  <si>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</si>
  <si>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</si>
  <si>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</si>
  <si>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</si>
  <si>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</si>
  <si>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</si>
  <si>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</si>
  <si>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</si>
  <si>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</si>
  <si>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</si>
  <si>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</si>
  <si>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</si>
  <si>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</si>
  <si>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</si>
  <si>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</si>
  <si>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</si>
  <si>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</si>
  <si>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</si>
  <si>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</si>
  <si>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</si>
  <si>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</si>
  <si>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</si>
  <si>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</si>
  <si>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</si>
  <si>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</si>
  <si>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</si>
  <si>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</si>
  <si>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</si>
  <si>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</si>
  <si>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</si>
  <si>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</si>
  <si>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</si>
  <si>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</si>
  <si>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</si>
  <si>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</si>
  <si>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</si>
  <si>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</si>
  <si>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</si>
  <si>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</si>
  <si>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</si>
  <si>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</si>
  <si>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</si>
  <si>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</si>
  <si>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</si>
  <si>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</si>
  <si>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</si>
  <si>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</si>
  <si>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</si>
  <si>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</si>
  <si>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</si>
  <si>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</si>
  <si>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</si>
  <si>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</si>
  <si>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</si>
  <si>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</si>
  <si>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</si>
  <si>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</si>
  <si>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</si>
  <si>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</si>
  <si>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</si>
  <si>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</si>
  <si>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</si>
  <si>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</si>
  <si>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</si>
  <si>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</si>
  <si>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</si>
  <si>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</si>
  <si>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</si>
  <si>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</si>
  <si>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</si>
  <si>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</si>
  <si>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</si>
  <si>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</si>
  <si>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</si>
  <si>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</si>
  <si>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</si>
  <si>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</si>
  <si>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</si>
  <si>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</si>
  <si>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</si>
  <si>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</si>
  <si>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</si>
  <si>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</si>
  <si>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</si>
  <si>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</si>
  <si>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</si>
  <si>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</si>
  <si>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</si>
  <si>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</si>
  <si>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</si>
  <si>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</si>
  <si>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</si>
  <si>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</si>
  <si>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</si>
  <si>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</si>
  <si>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</si>
  <si>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</si>
  <si>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</si>
  <si>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</si>
  <si>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</si>
  <si>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</si>
  <si>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</si>
  <si>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</si>
  <si>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</si>
  <si>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</si>
  <si>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</si>
  <si>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</si>
  <si>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</si>
  <si>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</si>
  <si>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</si>
  <si>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</si>
  <si>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</si>
  <si>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</si>
  <si>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</si>
  <si>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</si>
  <si>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</si>
  <si>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</si>
  <si>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</si>
  <si>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</si>
  <si>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</si>
  <si>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</si>
  <si>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</si>
  <si>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</si>
  <si>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</si>
  <si>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</si>
  <si>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</si>
  <si>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</si>
  <si>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</si>
  <si>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</si>
  <si>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</si>
  <si>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</si>
  <si>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</si>
  <si>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</si>
  <si>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</si>
  <si>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</si>
  <si>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</si>
  <si>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</si>
  <si>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</si>
  <si>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</si>
  <si>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</si>
  <si>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</si>
  <si>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</si>
  <si>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</si>
  <si>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</si>
  <si>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</si>
  <si>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</si>
  <si>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</si>
  <si>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</si>
  <si>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</si>
  <si>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</si>
  <si>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</si>
  <si>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</si>
  <si>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</si>
  <si>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</si>
  <si>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</si>
  <si>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</si>
  <si>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</si>
  <si>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</si>
  <si>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</si>
  <si>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</si>
  <si>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</si>
  <si>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</si>
  <si>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</si>
  <si>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</si>
  <si>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</si>
  <si>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</si>
  <si>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</si>
  <si>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</si>
  <si>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</si>
  <si>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</si>
  <si>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</si>
  <si>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</si>
  <si>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</si>
  <si>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</si>
  <si>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</si>
  <si>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</si>
  <si>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</si>
  <si>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</si>
  <si>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</si>
  <si>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</si>
  <si>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</si>
  <si>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</si>
  <si>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</si>
  <si>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</si>
  <si>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</si>
  <si>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</si>
  <si>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</si>
  <si>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</si>
  <si>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</si>
  <si>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</si>
  <si>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</si>
  <si>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</si>
  <si>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</si>
  <si>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</si>
  <si>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</si>
  <si>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</si>
  <si>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</si>
  <si>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</si>
  <si>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</si>
  <si>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</si>
  <si>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</si>
  <si>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</si>
  <si>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</si>
  <si>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</si>
  <si>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</si>
  <si>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</si>
  <si>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</si>
  <si>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</si>
  <si>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</si>
  <si>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</si>
  <si>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</si>
  <si>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</si>
  <si>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</si>
  <si>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</si>
  <si>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</si>
  <si>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</si>
  <si>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</si>
  <si>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</si>
  <si>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</si>
  <si>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</si>
  <si>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</si>
  <si>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</si>
  <si>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</si>
  <si>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</si>
  <si>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</si>
  <si>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</si>
  <si>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</si>
  <si>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</si>
  <si>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</si>
  <si>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</si>
  <si>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</si>
  <si>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</si>
  <si>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</si>
  <si>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</si>
  <si>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</si>
  <si>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</si>
  <si>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</si>
  <si>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</si>
  <si>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</si>
  <si>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</si>
  <si>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</si>
  <si>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</si>
  <si>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</si>
  <si>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</si>
  <si>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</si>
  <si>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</si>
  <si>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</si>
  <si>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</si>
  <si>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</si>
  <si>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</si>
  <si>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</si>
  <si>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</si>
  <si>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</si>
  <si>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</si>
  <si>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</si>
  <si>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</si>
  <si>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</si>
  <si>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</si>
  <si>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</si>
  <si>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</si>
  <si>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</si>
  <si>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</si>
  <si>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</si>
  <si>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</si>
  <si>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</si>
  <si>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</si>
  <si>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</si>
  <si>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</si>
  <si>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</si>
  <si>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</si>
  <si>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</si>
  <si>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</si>
  <si>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</si>
  <si>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</si>
  <si>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</si>
  <si>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</si>
  <si>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</si>
  <si>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</si>
  <si>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</si>
  <si>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</si>
  <si>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</si>
  <si>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</si>
  <si>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</si>
  <si>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</si>
  <si>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</si>
  <si>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</si>
  <si>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</si>
  <si>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</si>
  <si>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</si>
  <si>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</si>
  <si>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</si>
  <si>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</si>
  <si>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</si>
  <si>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</si>
  <si>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</si>
  <si>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</si>
  <si>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</si>
  <si>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</si>
  <si>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</si>
  <si>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</si>
  <si>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</si>
  <si>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</si>
  <si>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</si>
  <si>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</si>
  <si>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</si>
  <si>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</si>
  <si>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</si>
  <si>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</si>
  <si>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</si>
  <si>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</si>
  <si>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</si>
  <si>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</si>
  <si>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</si>
  <si>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</si>
  <si>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</si>
  <si>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</si>
  <si>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</si>
  <si>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</si>
  <si>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</si>
  <si>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</si>
  <si>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</si>
  <si>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</si>
  <si>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</si>
  <si>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</si>
  <si>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</si>
  <si>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</si>
  <si>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</si>
  <si>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</si>
  <si>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</si>
  <si>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</si>
  <si>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</si>
  <si>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</si>
  <si>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</si>
  <si>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</si>
  <si>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</si>
  <si>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</si>
  <si>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</si>
  <si>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</si>
  <si>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</si>
  <si>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</si>
  <si>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</si>
  <si>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</si>
  <si>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</si>
  <si>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</si>
  <si>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</si>
  <si>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</si>
  <si>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</si>
  <si>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</si>
  <si>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</si>
  <si>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</si>
  <si>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</si>
  <si>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</si>
  <si>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</si>
  <si>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</si>
  <si>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</si>
  <si>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</si>
  <si>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</si>
  <si>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</si>
  <si>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</si>
  <si>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</si>
  <si>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</si>
  <si>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</si>
  <si>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</si>
  <si>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</si>
  <si>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</si>
  <si>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</si>
  <si>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</si>
  <si>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</si>
  <si>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</si>
  <si>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</si>
  <si>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</si>
  <si>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</si>
  <si>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</si>
  <si>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</si>
  <si>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</si>
  <si>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</si>
  <si>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</si>
  <si>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</si>
  <si>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</si>
  <si>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</si>
  <si>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</si>
  <si>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</si>
  <si>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</si>
  <si>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</si>
  <si>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</si>
  <si>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</si>
  <si>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</si>
  <si>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</si>
  <si>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</si>
  <si>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</si>
  <si>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</si>
  <si>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</si>
  <si>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</si>
  <si>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</si>
  <si>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</si>
  <si>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</si>
  <si>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</si>
  <si>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</si>
  <si>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</si>
  <si>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</si>
  <si>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</si>
  <si>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</si>
  <si>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</si>
  <si>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</si>
  <si>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</si>
  <si>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</si>
  <si>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</si>
  <si>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</si>
  <si>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</si>
  <si>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</si>
  <si>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</si>
  <si>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</si>
  <si>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</si>
  <si>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</si>
  <si>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</si>
  <si>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</si>
  <si>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</si>
  <si>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</si>
  <si>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</si>
  <si>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</si>
  <si>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</si>
  <si>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</si>
  <si>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</si>
  <si>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</si>
  <si>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</si>
  <si>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</si>
  <si>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</si>
  <si>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</si>
  <si>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</si>
  <si>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</si>
  <si>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</si>
  <si>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</si>
  <si>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</si>
  <si>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</si>
  <si>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</si>
  <si>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</si>
  <si>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</si>
  <si>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</si>
  <si>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</si>
  <si>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</si>
  <si>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</si>
  <si>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</si>
  <si>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</si>
  <si>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</si>
  <si>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</si>
  <si>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</si>
  <si>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</si>
  <si>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</si>
  <si>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</si>
  <si>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</si>
  <si>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</si>
  <si>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</si>
  <si>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</si>
  <si>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</si>
  <si>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</si>
  <si>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</si>
  <si>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</si>
  <si>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</si>
  <si>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</si>
  <si>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</si>
  <si>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</si>
  <si>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</si>
  <si>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</si>
  <si>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</si>
  <si>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</si>
  <si>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</si>
  <si>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</si>
  <si>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</si>
  <si>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</si>
  <si>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</si>
  <si>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</si>
  <si>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</si>
  <si>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</si>
  <si>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</si>
  <si>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</si>
  <si>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</si>
  <si>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</si>
  <si>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</si>
  <si>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</si>
  <si>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</si>
  <si>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</si>
  <si>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</si>
  <si>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</si>
  <si>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</si>
  <si>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</si>
  <si>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</si>
  <si>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</si>
  <si>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</si>
  <si>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</si>
  <si>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</si>
  <si>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</si>
  <si>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</si>
  <si>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</si>
  <si>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</si>
  <si>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</si>
  <si>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</si>
  <si>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</si>
  <si>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</si>
  <si>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</si>
  <si>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</si>
  <si>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</si>
  <si>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</si>
  <si>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</si>
  <si>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</si>
  <si>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</si>
  <si>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</si>
  <si>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</si>
  <si>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</si>
  <si>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</si>
  <si>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</si>
  <si>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</si>
  <si>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</si>
  <si>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</si>
  <si>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</si>
  <si>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</si>
  <si>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</si>
  <si>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</si>
  <si>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</si>
  <si>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</si>
  <si>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</si>
  <si>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</si>
  <si>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</si>
  <si>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</si>
  <si>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</si>
  <si>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</si>
  <si>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</si>
  <si>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</si>
  <si>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</si>
  <si>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</si>
  <si>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</si>
  <si>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</si>
  <si>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</si>
  <si>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</si>
  <si>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</si>
  <si>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</si>
  <si>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</si>
  <si>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</si>
  <si>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</si>
  <si>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</si>
  <si>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</si>
  <si>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</si>
  <si>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</si>
  <si>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</si>
  <si>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</si>
  <si>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</si>
  <si>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</si>
  <si>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</si>
  <si>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</si>
  <si>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</si>
  <si>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</si>
  <si>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</si>
  <si>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</si>
  <si>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</si>
  <si>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</si>
  <si>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</si>
  <si>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</si>
  <si>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</si>
  <si>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</si>
  <si>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</si>
  <si>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</si>
  <si>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</si>
  <si>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</si>
  <si>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</si>
  <si>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</si>
  <si>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</si>
  <si>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</si>
  <si>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</si>
  <si>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</si>
  <si>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</si>
  <si>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</si>
  <si>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</si>
  <si>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</si>
  <si>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</si>
  <si>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</si>
  <si>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</si>
  <si>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</si>
  <si>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</si>
  <si>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</si>
  <si>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</si>
  <si>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</si>
  <si>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</si>
  <si>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</si>
  <si>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</si>
  <si>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</si>
  <si>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</si>
  <si>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</si>
  <si>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</si>
  <si>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</si>
  <si>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</si>
  <si>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</si>
  <si>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</si>
  <si>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</si>
  <si>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</si>
  <si>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</si>
  <si>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</si>
  <si>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</si>
  <si>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</si>
  <si>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</si>
  <si>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</si>
  <si>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</si>
  <si>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</si>
  <si>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</si>
  <si>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</si>
  <si>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</si>
  <si>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</si>
  <si>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</si>
  <si>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</si>
  <si>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</si>
  <si>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</si>
  <si>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</si>
  <si>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</si>
  <si>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</si>
  <si>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</si>
  <si>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</si>
  <si>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</si>
  <si>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</si>
  <si>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</si>
  <si>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</si>
  <si>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</si>
  <si>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</si>
  <si>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</si>
  <si>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</si>
  <si>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</si>
  <si>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</si>
  <si>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</si>
  <si>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</si>
  <si>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</si>
  <si>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</si>
  <si>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</si>
  <si>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</si>
  <si>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</si>
  <si>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</si>
  <si>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</si>
  <si>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</si>
  <si>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</si>
  <si>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</si>
  <si>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</si>
  <si>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</si>
  <si>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</si>
  <si>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</si>
  <si>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</si>
  <si>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</si>
  <si>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</si>
  <si>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</si>
  <si>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</si>
  <si>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</si>
  <si>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</si>
  <si>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</si>
  <si>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</si>
  <si>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</si>
  <si>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</si>
  <si>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</si>
  <si>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</si>
  <si>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</si>
  <si>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</si>
  <si>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</si>
  <si>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</si>
  <si>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</si>
  <si>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</si>
  <si>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</si>
  <si>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</si>
  <si>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</si>
  <si>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</si>
  <si>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</si>
  <si>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</si>
  <si>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</si>
  <si>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</si>
  <si>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</si>
  <si>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</si>
  <si>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</si>
  <si>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</si>
  <si>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</si>
  <si>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</si>
  <si>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</si>
  <si>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</si>
  <si>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</si>
  <si>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</si>
  <si>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</si>
  <si>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</si>
  <si>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</si>
  <si>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</si>
  <si>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</si>
  <si>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</si>
  <si>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</si>
  <si>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</si>
  <si>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</si>
  <si>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</si>
  <si>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</si>
  <si>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</si>
  <si>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</si>
  <si>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</si>
  <si>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</si>
  <si>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</si>
  <si>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</si>
  <si>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</si>
  <si>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</si>
  <si>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</si>
  <si>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</si>
  <si>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</si>
  <si>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</si>
  <si>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</si>
  <si>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</si>
  <si>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</si>
  <si>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</si>
  <si>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</si>
  <si>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</si>
  <si>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</si>
  <si>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</si>
  <si>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</si>
  <si>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</si>
  <si>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</si>
  <si>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</si>
  <si>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</si>
  <si>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</si>
  <si>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</si>
  <si>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</si>
  <si>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</si>
  <si>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</si>
  <si>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</si>
  <si>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</si>
  <si>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</si>
  <si>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</si>
  <si>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</si>
  <si>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</si>
  <si>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</si>
  <si>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</si>
  <si>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</si>
  <si>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</si>
  <si>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</si>
  <si>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</si>
  <si>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</si>
  <si>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</si>
  <si>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</si>
  <si>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</si>
  <si>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</si>
  <si>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</si>
  <si>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</si>
  <si>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</si>
  <si>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</si>
  <si>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</si>
  <si>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</si>
  <si>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</si>
  <si>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</si>
  <si>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</si>
  <si>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</si>
  <si>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</si>
  <si>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</si>
  <si>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</si>
  <si>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</si>
  <si>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</si>
  <si>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</si>
  <si>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</si>
  <si>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</si>
  <si>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</si>
  <si>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</si>
  <si>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</si>
  <si>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</si>
  <si>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</si>
  <si>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</si>
  <si>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</si>
  <si>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</si>
  <si>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</si>
  <si>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</si>
  <si>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</si>
  <si>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</si>
  <si>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</si>
  <si>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</si>
  <si>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</si>
  <si>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</si>
  <si>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</si>
  <si>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</si>
  <si>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</si>
  <si>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</si>
  <si>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</si>
  <si>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</si>
  <si>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</si>
  <si>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</si>
  <si>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</si>
  <si>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</si>
  <si>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</si>
  <si>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</si>
  <si>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</si>
  <si>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</si>
  <si>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</si>
  <si>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</si>
  <si>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</si>
  <si>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</si>
  <si>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</si>
  <si>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</si>
  <si>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</si>
  <si>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</si>
  <si>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</si>
  <si>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</si>
  <si>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</si>
  <si>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</si>
  <si>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</si>
  <si>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</si>
  <si>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</si>
  <si>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</si>
  <si>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</si>
  <si>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</si>
  <si>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</si>
  <si>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</si>
  <si>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</si>
  <si>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</si>
  <si>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</si>
  <si>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</si>
  <si>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</si>
  <si>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</si>
  <si>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</si>
  <si>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</si>
  <si>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</si>
  <si>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</si>
  <si>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</si>
  <si>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</si>
  <si>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</si>
  <si>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</si>
  <si>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</si>
  <si>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</si>
  <si>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</si>
  <si>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</si>
  <si>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</si>
  <si>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</si>
  <si>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</si>
  <si>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</si>
  <si>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</si>
  <si>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</si>
  <si>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</si>
  <si>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</si>
  <si>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</si>
  <si>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</si>
  <si>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</si>
  <si>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</si>
  <si>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</si>
  <si>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</si>
  <si>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</si>
  <si>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</si>
  <si>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</si>
  <si>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</si>
  <si>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</si>
  <si>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</si>
  <si>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</si>
  <si>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</si>
  <si>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</si>
  <si>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</si>
  <si>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</si>
  <si>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</si>
  <si>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</si>
  <si>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</si>
  <si>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</si>
  <si>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</si>
  <si>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</si>
  <si>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</si>
  <si>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</si>
  <si>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</si>
  <si>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</si>
  <si>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</si>
  <si>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</si>
  <si>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</si>
  <si>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</si>
  <si>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</si>
  <si>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</si>
  <si>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</si>
  <si>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</si>
  <si>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</si>
  <si>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</si>
  <si>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</si>
  <si>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</si>
  <si>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</si>
  <si>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</si>
  <si>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</si>
  <si>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</si>
  <si>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</si>
  <si>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</si>
  <si>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</si>
  <si>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</si>
  <si>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</si>
  <si>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</si>
  <si>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</si>
  <si>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</si>
  <si>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</si>
  <si>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</si>
  <si>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</si>
  <si>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</si>
  <si>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</si>
  <si>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</si>
  <si>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</si>
  <si>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</si>
  <si>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</si>
  <si>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</si>
  <si>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</si>
  <si>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</si>
  <si>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</si>
  <si>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</si>
  <si>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</si>
  <si>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</si>
  <si>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</si>
  <si>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</si>
  <si>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</si>
  <si>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</si>
  <si>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</si>
  <si>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</si>
  <si>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</si>
  <si>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</si>
  <si>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</si>
  <si>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</si>
  <si>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</si>
  <si>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</si>
  <si>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</si>
  <si>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</si>
  <si>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</si>
  <si>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</si>
  <si>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</si>
  <si>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</si>
  <si>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</si>
  <si>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</si>
  <si>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</si>
  <si>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</si>
  <si>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</si>
  <si>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</si>
  <si>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</si>
  <si>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</si>
  <si>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</si>
  <si>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</si>
  <si>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</si>
  <si>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</si>
  <si>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</si>
  <si>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</si>
  <si>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</si>
  <si>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</si>
  <si>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</si>
  <si>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</si>
  <si>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</si>
  <si>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</si>
  <si>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</si>
  <si>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</si>
  <si>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</si>
  <si>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</si>
  <si>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</si>
  <si>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</si>
  <si>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</si>
  <si>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</si>
  <si>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</si>
  <si>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</si>
  <si>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</si>
  <si>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</si>
  <si>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</si>
  <si>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</si>
  <si>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</si>
  <si>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</si>
  <si>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</si>
  <si>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</si>
  <si>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</si>
  <si>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</si>
  <si>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</si>
  <si>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</si>
  <si>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</si>
  <si>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</si>
  <si>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</si>
  <si>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</si>
  <si>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</si>
  <si>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</si>
  <si>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</si>
  <si>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</si>
  <si>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</si>
  <si>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</si>
  <si>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</si>
  <si>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</si>
  <si>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</si>
  <si>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</si>
  <si>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</si>
  <si>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</si>
  <si>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</si>
  <si>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</si>
  <si>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</si>
  <si>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</si>
  <si>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</si>
  <si>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</si>
  <si>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</si>
  <si>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</si>
  <si>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</si>
  <si>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</si>
  <si>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</si>
  <si>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</si>
  <si>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</si>
  <si>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</si>
  <si>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</si>
  <si>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</si>
  <si>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</si>
  <si>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</si>
  <si>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</si>
  <si>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</si>
  <si>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</si>
  <si>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</si>
  <si>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</si>
  <si>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</si>
  <si>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</si>
  <si>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</si>
  <si>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</si>
  <si>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</si>
  <si>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</si>
  <si>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</si>
  <si>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</si>
  <si>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</si>
  <si>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</si>
  <si>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</si>
  <si>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</si>
  <si>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</si>
  <si>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</si>
  <si>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</si>
  <si>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</si>
  <si>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</si>
  <si>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</si>
  <si>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</si>
  <si>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</si>
  <si>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</si>
  <si>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</si>
  <si>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</si>
  <si>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</si>
  <si>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</si>
  <si>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</si>
  <si>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</si>
  <si>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</si>
  <si>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</si>
  <si>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</si>
  <si>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</si>
  <si>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</si>
  <si>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</si>
  <si>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</si>
  <si>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</si>
  <si>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</si>
  <si>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</si>
  <si>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</si>
  <si>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</si>
  <si>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</si>
  <si>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</si>
  <si>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</si>
  <si>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</si>
  <si>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</si>
  <si>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</si>
  <si>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</si>
  <si>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</si>
  <si>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</si>
  <si>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</si>
  <si>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</si>
  <si>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</si>
  <si>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</si>
  <si>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</si>
  <si>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</si>
  <si>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</si>
  <si>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</si>
  <si>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</si>
  <si>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</si>
  <si>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</si>
  <si>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</si>
  <si>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</si>
  <si>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</si>
  <si>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</si>
  <si>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</si>
  <si>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</si>
  <si>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</si>
  <si>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</si>
  <si>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</si>
  <si>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</si>
  <si>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</si>
  <si>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</si>
  <si>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</si>
  <si>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</si>
  <si>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</si>
  <si>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</si>
  <si>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</si>
  <si>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</si>
  <si>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</si>
  <si>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</si>
  <si>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</si>
  <si>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</si>
  <si>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</si>
  <si>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</si>
  <si>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</si>
  <si>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</si>
  <si>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</si>
  <si>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</si>
  <si>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</si>
  <si>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</si>
  <si>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</si>
  <si>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</si>
  <si>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</si>
  <si>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</si>
  <si>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</si>
  <si>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</si>
  <si>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</si>
  <si>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</si>
  <si>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</si>
  <si>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</si>
  <si>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</si>
  <si>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</si>
  <si>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</si>
  <si>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</si>
  <si>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</si>
  <si>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</si>
  <si>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</si>
  <si>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</si>
  <si>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</si>
  <si>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</si>
  <si>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</si>
  <si>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</si>
  <si>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</si>
  <si>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</si>
  <si>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</si>
  <si>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</si>
  <si>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</si>
  <si>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</si>
  <si>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</si>
  <si>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</si>
  <si>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</si>
  <si>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</si>
  <si>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</si>
  <si>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</si>
  <si>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</si>
  <si>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</si>
  <si>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</si>
  <si>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</si>
  <si>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</si>
  <si>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</si>
  <si>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</si>
  <si>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</si>
  <si>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</si>
  <si>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</si>
  <si>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</si>
  <si>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</si>
  <si>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</si>
  <si>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</si>
  <si>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</si>
  <si>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</si>
  <si>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</si>
  <si>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</si>
  <si>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</si>
  <si>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</si>
  <si>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</si>
  <si>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</si>
  <si>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</si>
  <si>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</si>
  <si>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</si>
  <si>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</si>
  <si>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</si>
  <si>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</si>
  <si>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</si>
  <si>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</si>
  <si>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</si>
  <si>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</si>
  <si>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</si>
  <si>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</si>
  <si>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</si>
  <si>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</si>
  <si>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</si>
  <si>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</si>
  <si>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</si>
  <si>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</si>
  <si>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</si>
  <si>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</si>
  <si>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</si>
  <si>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</si>
  <si>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</si>
  <si>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</si>
  <si>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</si>
  <si>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</si>
  <si>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</si>
  <si>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</si>
  <si>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</si>
  <si>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</si>
  <si>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</si>
  <si>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</si>
  <si>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</si>
  <si>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</si>
  <si>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</si>
  <si>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</si>
  <si>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</si>
  <si>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</si>
  <si>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</si>
  <si>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</si>
  <si>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</si>
  <si>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</si>
  <si>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</si>
  <si>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</si>
  <si>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</si>
  <si>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</si>
  <si>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</si>
  <si>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</si>
  <si>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</si>
  <si>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</si>
  <si>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</si>
  <si>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</si>
  <si>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</si>
  <si>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</si>
  <si>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</si>
  <si>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</si>
  <si>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</si>
  <si>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</si>
  <si>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</si>
  <si>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</si>
  <si>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</si>
  <si>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</si>
  <si>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</si>
  <si>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</si>
  <si>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</si>
  <si>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</si>
  <si>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</si>
  <si>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</si>
  <si>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</si>
  <si>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</si>
  <si>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</si>
  <si>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</si>
  <si>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</si>
  <si>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</si>
  <si>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</si>
  <si>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</si>
  <si>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</si>
  <si>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</si>
  <si>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</si>
  <si>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</si>
  <si>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</si>
  <si>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</si>
  <si>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</si>
  <si>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</si>
  <si>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</si>
  <si>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</si>
  <si>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</si>
  <si>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</si>
  <si>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</si>
  <si>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</si>
  <si>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</si>
  <si>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</si>
  <si>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</si>
  <si>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</si>
  <si>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</si>
  <si>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</si>
  <si>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</si>
  <si>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</si>
  <si>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</si>
  <si>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</si>
  <si>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</si>
  <si>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</si>
  <si>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</si>
  <si>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</si>
  <si>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</si>
  <si>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</si>
  <si>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</si>
  <si>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</si>
  <si>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</si>
  <si>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</si>
  <si>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</si>
  <si>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</si>
  <si>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</si>
  <si>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</si>
  <si>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</si>
  <si>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</si>
  <si>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</si>
  <si>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</si>
  <si>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</si>
  <si>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</si>
  <si>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</si>
  <si>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</si>
  <si>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</si>
  <si>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</si>
  <si>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</si>
  <si>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</si>
  <si>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</si>
  <si>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</si>
  <si>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</si>
  <si>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</si>
  <si>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</si>
  <si>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</si>
  <si>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</si>
  <si>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</si>
  <si>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</si>
  <si>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</si>
  <si>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</si>
  <si>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</si>
  <si>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</si>
  <si>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</si>
  <si>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</si>
  <si>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</si>
  <si>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</si>
  <si>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</si>
  <si>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</si>
  <si>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</si>
  <si>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</si>
  <si>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</si>
  <si>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</si>
  <si>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</si>
  <si>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</si>
  <si>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</si>
  <si>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</si>
  <si>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</si>
  <si>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</si>
  <si>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</si>
  <si>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</si>
  <si>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</si>
  <si>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</si>
  <si>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</si>
  <si>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</si>
  <si>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</si>
  <si>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</si>
  <si>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</si>
  <si>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</si>
  <si>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</si>
  <si>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</si>
  <si>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</si>
  <si>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</si>
  <si>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</si>
  <si>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</si>
  <si>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</si>
  <si>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</si>
  <si>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</si>
  <si>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</si>
  <si>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</si>
  <si>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</si>
  <si>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</si>
  <si>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</si>
  <si>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</si>
  <si>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</si>
  <si>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</si>
  <si>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</si>
  <si>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</si>
  <si>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</si>
  <si>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</si>
  <si>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</si>
  <si>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</si>
  <si>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</si>
  <si>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</si>
  <si>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</si>
  <si>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</si>
  <si>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</si>
  <si>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</si>
  <si>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</si>
  <si>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</si>
  <si>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</si>
  <si>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</si>
  <si>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</si>
  <si>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</si>
  <si>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</si>
  <si>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</si>
  <si>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</si>
  <si>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</si>
  <si>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</si>
  <si>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</si>
  <si>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</si>
  <si>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</si>
  <si>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</si>
  <si>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</si>
  <si>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</si>
  <si>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</si>
  <si>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</si>
  <si>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</si>
  <si>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</si>
  <si>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</si>
  <si>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</si>
  <si>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</si>
  <si>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</si>
  <si>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</si>
  <si>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</si>
  <si>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</si>
  <si>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</si>
  <si>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</si>
  <si>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</si>
  <si>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</si>
  <si>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</si>
  <si>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</si>
  <si>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</si>
  <si>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</si>
  <si>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</si>
  <si>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</si>
  <si>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</si>
  <si>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</si>
  <si>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</si>
  <si>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</si>
  <si>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</si>
  <si>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</si>
  <si>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</si>
  <si>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</si>
  <si>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</si>
  <si>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</si>
  <si>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</si>
  <si>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</si>
  <si>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</si>
  <si>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</si>
  <si>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</si>
  <si>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</si>
  <si>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</si>
  <si>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</si>
  <si>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</si>
  <si>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</si>
  <si>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</si>
  <si>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</si>
  <si>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</si>
  <si>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</si>
  <si>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</si>
  <si>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</si>
  <si>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</si>
  <si>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</si>
  <si>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</si>
  <si>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</si>
  <si>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</si>
  <si>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</si>
  <si>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</si>
  <si>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</si>
  <si>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</si>
  <si>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</si>
  <si>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</si>
  <si>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</si>
  <si>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</si>
  <si>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</si>
  <si>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</si>
  <si>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</si>
  <si>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</si>
  <si>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</si>
  <si>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</si>
  <si>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</si>
  <si>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</si>
  <si>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</si>
  <si>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</si>
  <si>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</si>
  <si>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</si>
  <si>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</si>
  <si>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</si>
  <si>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</si>
  <si>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</si>
  <si>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</si>
  <si>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</si>
  <si>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</si>
  <si>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</si>
  <si>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</si>
  <si>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</si>
  <si>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</si>
  <si>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</si>
  <si>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</si>
  <si>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</si>
  <si>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</si>
  <si>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</si>
  <si>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</si>
  <si>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</si>
  <si>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</si>
  <si>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</si>
  <si>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</si>
  <si>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</si>
  <si>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</si>
  <si>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</si>
  <si>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</si>
  <si>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</si>
  <si>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</si>
  <si>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</si>
  <si>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</si>
  <si>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</si>
  <si>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</si>
  <si>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</si>
  <si>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</si>
  <si>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</si>
  <si>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</si>
  <si>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</si>
  <si>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</si>
  <si>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</si>
  <si>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</si>
  <si>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</si>
  <si>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</si>
  <si>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</si>
  <si>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</si>
  <si>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</si>
  <si>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</si>
  <si>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</si>
  <si>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</si>
  <si>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</si>
  <si>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</si>
  <si>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</si>
  <si>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</si>
  <si>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</si>
  <si>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</si>
  <si>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</si>
  <si>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</si>
  <si>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</si>
  <si>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</si>
  <si>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</si>
  <si>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</si>
  <si>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</si>
  <si>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</si>
  <si>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</si>
  <si>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</si>
  <si>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</si>
  <si>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</si>
  <si>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</si>
  <si>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</si>
  <si>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</si>
  <si>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</si>
  <si>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</si>
  <si>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</si>
  <si>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</si>
  <si>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</si>
  <si>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</si>
  <si>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</si>
  <si>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</si>
  <si>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</si>
  <si>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</si>
  <si>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</si>
  <si>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</si>
  <si>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</si>
  <si>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</si>
  <si>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</si>
  <si>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</si>
  <si>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</si>
  <si>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</si>
  <si>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</si>
  <si>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</si>
  <si>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</si>
  <si>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</si>
  <si>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</si>
  <si>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</si>
  <si>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</si>
  <si>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</si>
  <si>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</si>
  <si>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</si>
  <si>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</si>
  <si>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</si>
  <si>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</si>
  <si>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</si>
  <si>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</si>
  <si>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</si>
  <si>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</si>
  <si>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</si>
  <si>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</si>
  <si>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</si>
  <si>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</si>
  <si>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</si>
  <si>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</si>
  <si>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</si>
  <si>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</si>
  <si>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</si>
  <si>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</si>
  <si>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</si>
  <si>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</si>
  <si>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</si>
  <si>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</si>
  <si>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</si>
  <si>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</si>
  <si>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</si>
  <si>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</si>
  <si>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</si>
  <si>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</si>
  <si>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</si>
  <si>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</si>
  <si>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</si>
  <si>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</si>
  <si>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</si>
  <si>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</si>
  <si>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</si>
  <si>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</si>
  <si>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</si>
  <si>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</si>
  <si>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</si>
  <si>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</si>
  <si>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</si>
  <si>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</si>
  <si>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</si>
  <si>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</si>
  <si>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</si>
  <si>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</si>
  <si>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</si>
  <si>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</si>
  <si>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</si>
  <si>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</si>
  <si>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</si>
  <si>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</si>
  <si>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</si>
  <si>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</si>
  <si>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</si>
  <si>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</si>
  <si>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</si>
  <si>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</si>
  <si>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</si>
  <si>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</si>
  <si>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</si>
  <si>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</si>
  <si>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</si>
  <si>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</si>
  <si>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</si>
  <si>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</si>
  <si>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</si>
  <si>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</si>
  <si>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</si>
  <si>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</si>
  <si>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</si>
  <si>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</si>
  <si>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</si>
  <si>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</si>
  <si>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</si>
  <si>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</si>
  <si>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</si>
  <si>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</si>
  <si>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</si>
  <si>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</si>
  <si>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</si>
  <si>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</si>
  <si>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</si>
  <si>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</si>
  <si>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</si>
  <si>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</si>
  <si>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</si>
  <si>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</si>
  <si>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</si>
  <si>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</si>
  <si>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</si>
  <si>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</si>
  <si>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</si>
  <si>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</si>
  <si>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</si>
  <si>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</si>
  <si>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</si>
  <si>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</si>
  <si>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</si>
  <si>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</si>
  <si>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</si>
  <si>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</si>
  <si>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</si>
  <si>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</si>
  <si>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</si>
  <si>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</si>
  <si>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</si>
  <si>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</si>
  <si>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</si>
  <si>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</si>
  <si>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</si>
  <si>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</si>
  <si>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</si>
  <si>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</si>
  <si>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</si>
  <si>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</si>
  <si>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</si>
  <si>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</si>
  <si>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</si>
  <si>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</si>
  <si>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</si>
  <si>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</si>
  <si>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</si>
  <si>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</si>
  <si>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</si>
  <si>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</si>
  <si>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</si>
  <si>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</si>
  <si>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</si>
  <si>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</si>
  <si>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</si>
  <si>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</si>
  <si>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</si>
  <si>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</si>
  <si>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</si>
  <si>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</si>
  <si>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</si>
  <si>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</si>
  <si>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</si>
  <si>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</si>
  <si>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</si>
  <si>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</si>
  <si>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</si>
  <si>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</si>
  <si>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</si>
  <si>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</si>
  <si>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</si>
  <si>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</si>
  <si>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</si>
  <si>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</si>
  <si>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</si>
  <si>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</si>
  <si>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</si>
  <si>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</si>
  <si>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</si>
  <si>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</si>
  <si>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</si>
  <si>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</si>
  <si>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</si>
  <si>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</si>
  <si>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</si>
  <si>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</si>
  <si>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</si>
  <si>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</si>
  <si>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</si>
  <si>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</si>
  <si>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</si>
  <si>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</si>
  <si>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</si>
  <si>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</si>
  <si>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</si>
  <si>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</si>
  <si>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</si>
  <si>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</si>
  <si>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</si>
  <si>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</si>
  <si>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</si>
  <si>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</si>
  <si>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</si>
  <si>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</si>
  <si>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</si>
  <si>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</si>
  <si>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</si>
  <si>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</si>
  <si>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</si>
  <si>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</si>
  <si>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</si>
  <si>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</si>
  <si>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</si>
  <si>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</si>
  <si>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</si>
  <si>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</si>
  <si>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</si>
  <si>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</si>
  <si>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</si>
  <si>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</si>
  <si>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</si>
  <si>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</si>
  <si>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</si>
  <si>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</si>
  <si>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</si>
  <si>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</si>
  <si>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</si>
  <si>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</si>
  <si>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</si>
  <si>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</si>
  <si>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</si>
  <si>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</si>
  <si>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</si>
  <si>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</si>
  <si>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</si>
  <si>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</si>
  <si>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</si>
  <si>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</si>
  <si>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</si>
  <si>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</si>
  <si>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</si>
  <si>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</si>
  <si>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</si>
  <si>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</si>
  <si>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</si>
  <si>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</si>
  <si>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</si>
  <si>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</si>
  <si>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</si>
  <si>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</si>
  <si>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</si>
  <si>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</si>
  <si>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</si>
  <si>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</si>
  <si>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</si>
  <si>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</si>
  <si>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</si>
  <si>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</si>
  <si>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</si>
  <si>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</si>
  <si>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</si>
  <si>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</si>
  <si>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</si>
  <si>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</si>
  <si>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</si>
  <si>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</si>
  <si>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</si>
  <si>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</si>
  <si>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</si>
  <si>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</si>
  <si>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</si>
  <si>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</si>
  <si>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</si>
  <si>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</si>
  <si>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</si>
  <si>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</si>
  <si>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</si>
  <si>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</si>
  <si>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</si>
  <si>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</si>
  <si>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</si>
  <si>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</si>
  <si>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</si>
  <si>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</si>
  <si>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</si>
  <si>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</si>
  <si>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</si>
  <si>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</si>
  <si>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</si>
  <si>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</si>
  <si>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</si>
  <si>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</si>
  <si>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</si>
  <si>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</si>
  <si>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</si>
  <si>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</si>
  <si>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</si>
  <si>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</si>
  <si>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</si>
  <si>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</si>
  <si>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</si>
  <si>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</si>
  <si>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</si>
  <si>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</si>
  <si>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</si>
  <si>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</si>
  <si>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</si>
  <si>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</si>
  <si>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</si>
  <si>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</si>
  <si>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</si>
  <si>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</si>
  <si>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</si>
  <si>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</si>
  <si>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</si>
  <si>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</si>
  <si>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</si>
  <si>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</si>
  <si>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</si>
  <si>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</si>
  <si>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</si>
  <si>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</si>
  <si>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</si>
  <si>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</si>
  <si>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</si>
  <si>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</si>
  <si>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</si>
  <si>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</si>
  <si>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</si>
  <si>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</si>
  <si>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</si>
  <si>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</si>
  <si>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</si>
  <si>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</si>
  <si>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</si>
  <si>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</si>
  <si>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</si>
  <si>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</si>
  <si>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</si>
  <si>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</si>
  <si>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</si>
  <si>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</si>
  <si>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</si>
  <si>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</si>
  <si>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</si>
  <si>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</si>
  <si>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</si>
  <si>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</si>
  <si>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</si>
  <si>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</si>
  <si>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</si>
  <si>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</si>
  <si>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</si>
  <si>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</si>
  <si>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</si>
  <si>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</si>
  <si>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</si>
  <si>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</si>
  <si>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</si>
  <si>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</si>
  <si>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</si>
  <si>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</si>
  <si>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</si>
  <si>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</si>
  <si>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</si>
  <si>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</si>
  <si>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</si>
  <si>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</si>
  <si>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</si>
  <si>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</si>
  <si>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</si>
  <si>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</si>
  <si>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</si>
  <si>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</si>
  <si>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</si>
  <si>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</si>
  <si>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</si>
  <si>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</si>
  <si>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</si>
  <si>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</si>
  <si>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</si>
  <si>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</si>
  <si>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</si>
  <si>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</si>
  <si>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</si>
  <si>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</si>
  <si>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</si>
  <si>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</si>
  <si>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</si>
  <si>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</si>
  <si>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</si>
  <si>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</si>
  <si>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</si>
  <si>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</si>
  <si>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</si>
  <si>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</si>
  <si>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</si>
  <si>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</si>
  <si>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</si>
  <si>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</si>
  <si>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</si>
  <si>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</si>
  <si>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</si>
  <si>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</si>
  <si>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</si>
  <si>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</si>
  <si>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</si>
  <si>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</si>
  <si>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</si>
  <si>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</si>
  <si>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</si>
  <si>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</si>
  <si>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</si>
  <si>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</si>
  <si>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</si>
  <si>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</si>
  <si>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</si>
  <si>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</si>
  <si>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</si>
  <si>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</si>
  <si>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</si>
  <si>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</si>
  <si>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</si>
  <si>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</si>
  <si>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</si>
  <si>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</si>
  <si>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</si>
  <si>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</si>
  <si>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</si>
  <si>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</si>
  <si>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</si>
  <si>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</si>
  <si>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</si>
  <si>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</si>
  <si>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</si>
  <si>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</si>
  <si>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</si>
  <si>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</si>
  <si>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</si>
  <si>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</si>
  <si>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</si>
  <si>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</si>
  <si>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</si>
  <si>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</si>
  <si>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</si>
  <si>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</si>
  <si>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</si>
  <si>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</si>
  <si>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</si>
  <si>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</si>
  <si>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</si>
  <si>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</si>
  <si>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</si>
  <si>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</si>
  <si>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</si>
  <si>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</si>
  <si>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</si>
  <si>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</si>
  <si>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</si>
  <si>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</si>
  <si>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</si>
  <si>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</si>
  <si>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</si>
  <si>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</si>
  <si>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</si>
  <si>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</si>
  <si>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</si>
  <si>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</si>
  <si>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</si>
  <si>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</si>
  <si>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</si>
  <si>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</si>
  <si>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</si>
  <si>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</si>
  <si>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</si>
  <si>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</si>
  <si>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</si>
  <si>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</si>
  <si>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</si>
  <si>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</si>
  <si>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</si>
  <si>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</si>
  <si>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</si>
  <si>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</si>
  <si>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</si>
  <si>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</si>
  <si>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</si>
  <si>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</si>
  <si>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</si>
  <si>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</si>
  <si>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</si>
  <si>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</si>
  <si>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</si>
  <si>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</si>
  <si>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</si>
  <si>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</si>
  <si>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</si>
  <si>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</si>
  <si>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</si>
  <si>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</si>
  <si>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</si>
  <si>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</si>
  <si>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</si>
  <si>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</si>
  <si>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</si>
  <si>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</si>
  <si>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</si>
  <si>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</si>
  <si>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</si>
  <si>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</si>
  <si>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</si>
  <si>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</si>
  <si>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</si>
  <si>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</si>
  <si>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</si>
  <si>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</si>
  <si>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</si>
  <si>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</si>
  <si>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</si>
  <si>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</si>
  <si>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</si>
  <si>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</si>
  <si>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</si>
  <si>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</si>
  <si>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</si>
  <si>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</si>
  <si>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</si>
  <si>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</si>
  <si>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</si>
  <si>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</si>
  <si>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</si>
  <si>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</si>
  <si>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</si>
  <si>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</si>
  <si>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</si>
  <si>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</si>
  <si>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</si>
  <si>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</si>
  <si>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</si>
  <si>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</si>
  <si>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</si>
  <si>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</si>
  <si>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</si>
  <si>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</si>
  <si>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</si>
  <si>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</si>
  <si>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</si>
  <si>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</si>
  <si>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</si>
  <si>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</si>
  <si>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</si>
  <si>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</si>
  <si>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</si>
  <si>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</si>
  <si>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</si>
  <si>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</si>
  <si>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</si>
  <si>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</si>
  <si>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</si>
  <si>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</si>
  <si>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</si>
  <si>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</si>
  <si>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</si>
  <si>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</si>
  <si>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</si>
  <si>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</si>
  <si>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</si>
  <si>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</si>
  <si>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</si>
  <si>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</si>
  <si>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</si>
  <si>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</si>
  <si>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</si>
  <si>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</si>
  <si>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</si>
  <si>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</si>
  <si>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</si>
  <si>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</si>
  <si>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</si>
  <si>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</si>
  <si>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</si>
  <si>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</si>
  <si>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</si>
  <si>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</si>
  <si>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</si>
  <si>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</si>
  <si>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</si>
  <si>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</si>
  <si>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</si>
  <si>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</si>
  <si>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</si>
  <si>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</si>
  <si>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</si>
  <si>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</si>
  <si>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</si>
  <si>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</si>
  <si>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</si>
  <si>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</si>
  <si>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</si>
  <si>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</si>
  <si>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</si>
  <si>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</si>
  <si>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</si>
  <si>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</si>
  <si>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</si>
  <si>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</si>
  <si>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</si>
  <si>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</si>
  <si>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</si>
  <si>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</si>
  <si>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</si>
  <si>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</si>
  <si>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</si>
  <si>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</si>
  <si>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</si>
  <si>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</si>
  <si>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</si>
  <si>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</si>
  <si>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</si>
  <si>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</si>
  <si>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</si>
  <si>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</si>
  <si>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</si>
  <si>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</si>
  <si>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</si>
  <si>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</si>
  <si>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</si>
  <si>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</si>
  <si>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</si>
  <si>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</si>
  <si>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</si>
  <si>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</si>
  <si>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</si>
  <si>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</si>
  <si>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</si>
  <si>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</si>
  <si>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</si>
  <si>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</si>
  <si>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</si>
  <si>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</si>
  <si>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</si>
  <si>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</si>
  <si>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</si>
  <si>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</si>
  <si>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</si>
  <si>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</si>
  <si>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</si>
  <si>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</si>
  <si>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</si>
  <si>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</si>
  <si>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</si>
  <si>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</si>
  <si>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</si>
  <si>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</si>
  <si>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</si>
  <si>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</si>
  <si>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</si>
  <si>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</si>
  <si>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</si>
  <si>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</si>
  <si>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</si>
  <si>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</si>
  <si>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</si>
  <si>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</si>
  <si>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</si>
  <si>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</si>
  <si>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</si>
  <si>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</si>
  <si>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</si>
  <si>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</si>
  <si>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</si>
  <si>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</si>
  <si>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</si>
  <si>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</si>
  <si>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</si>
  <si>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</si>
  <si>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</si>
  <si>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</si>
  <si>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</si>
  <si>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</si>
  <si>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</si>
  <si>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</si>
  <si>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</si>
  <si>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</si>
  <si>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</si>
  <si>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</si>
  <si>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</si>
  <si>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</si>
  <si>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</si>
  <si>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</si>
  <si>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</si>
  <si>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</si>
  <si>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</si>
  <si>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</si>
  <si>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</si>
  <si>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</si>
  <si>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</si>
  <si>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</si>
  <si>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</si>
  <si>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</si>
  <si>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</si>
  <si>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</si>
  <si>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</si>
  <si>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</si>
  <si>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</si>
  <si>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</si>
  <si>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</si>
  <si>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</si>
  <si>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</si>
  <si>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</si>
  <si>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</si>
  <si>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</si>
  <si>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</si>
  <si>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</si>
  <si>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</si>
  <si>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</si>
  <si>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</si>
  <si>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</si>
  <si>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</si>
  <si>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</si>
  <si>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</si>
  <si>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</si>
  <si>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</si>
  <si>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</si>
  <si>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</si>
  <si>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</si>
  <si>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</si>
  <si>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</si>
  <si>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</si>
  <si>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</si>
  <si>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</si>
  <si>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</si>
  <si>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</si>
  <si>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</si>
  <si>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</si>
  <si>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</si>
  <si>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</si>
  <si>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</si>
  <si>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</si>
  <si>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</si>
  <si>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</si>
  <si>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</si>
  <si>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</si>
  <si>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</si>
  <si>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</si>
  <si>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</si>
  <si>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</si>
  <si>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</si>
  <si>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</si>
  <si>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</si>
  <si>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</si>
  <si>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</si>
  <si>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</si>
  <si>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</si>
  <si>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</si>
  <si>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</si>
  <si>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</si>
  <si>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</si>
  <si>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</si>
  <si>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</si>
  <si>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</si>
  <si>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</si>
  <si>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</si>
  <si>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</si>
  <si>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</si>
  <si>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</si>
  <si>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</si>
  <si>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</si>
  <si>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</si>
  <si>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</si>
  <si>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</si>
  <si>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</si>
  <si>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</si>
  <si>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</si>
  <si>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</si>
  <si>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</si>
  <si>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</si>
  <si>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</si>
  <si>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</si>
  <si>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</si>
  <si>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</si>
  <si>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</si>
  <si>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</si>
  <si>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</si>
  <si>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</si>
  <si>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</si>
  <si>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</si>
  <si>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</si>
  <si>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</si>
  <si>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</si>
  <si>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</si>
  <si>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</si>
  <si>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</si>
  <si>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</si>
  <si>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</si>
  <si>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</si>
  <si>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</si>
  <si>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</si>
  <si>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</si>
  <si>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</si>
  <si>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</si>
  <si>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</si>
  <si>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</si>
  <si>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</si>
  <si>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</si>
  <si>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</si>
  <si>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</si>
  <si>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</si>
  <si>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</si>
  <si>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</si>
  <si>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</si>
  <si>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</si>
  <si>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</si>
  <si>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</si>
  <si>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</si>
  <si>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</si>
  <si>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</si>
  <si>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</si>
  <si>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</si>
  <si>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</si>
  <si>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</si>
  <si>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</si>
  <si>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</si>
  <si>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</si>
  <si>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</si>
  <si>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</si>
  <si>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</si>
  <si>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</si>
  <si>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</si>
  <si>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</si>
  <si>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</si>
  <si>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</si>
  <si>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</si>
  <si>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</si>
  <si>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</si>
  <si>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</si>
  <si>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</si>
  <si>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</si>
  <si>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</si>
  <si>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</si>
  <si>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</si>
  <si>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</si>
  <si>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</si>
  <si>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</si>
  <si>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</si>
  <si>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</si>
  <si>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</si>
  <si>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</si>
  <si>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</si>
  <si>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</si>
  <si>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</si>
  <si>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</si>
  <si>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</si>
  <si>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</si>
  <si>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</si>
  <si>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</si>
  <si>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</si>
  <si>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</si>
  <si>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</si>
  <si>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</si>
  <si>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</si>
  <si>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</si>
  <si>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</si>
  <si>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</si>
  <si>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</si>
  <si>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</si>
  <si>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</si>
  <si>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</si>
  <si>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</si>
  <si>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</si>
  <si>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</si>
  <si>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</si>
  <si>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</si>
  <si>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</si>
  <si>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</si>
  <si>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</si>
  <si>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</si>
  <si>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</si>
  <si>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</si>
  <si>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</si>
  <si>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</si>
  <si>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</si>
  <si>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</si>
  <si>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</si>
  <si>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</si>
  <si>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</si>
  <si>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</si>
  <si>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</si>
  <si>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</si>
  <si>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</si>
  <si>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</si>
  <si>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</si>
  <si>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</si>
  <si>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</si>
  <si>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</si>
  <si>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</si>
  <si>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</si>
  <si>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</si>
  <si>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</si>
  <si>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</si>
  <si>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</si>
  <si>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</si>
  <si>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</si>
  <si>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</si>
  <si>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</si>
  <si>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</si>
  <si>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</si>
  <si>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</si>
  <si>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</si>
  <si>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</si>
  <si>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</si>
  <si>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</si>
  <si>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</si>
  <si>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</si>
  <si>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</si>
  <si>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</si>
  <si>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</si>
  <si>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</si>
  <si>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</si>
  <si>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</si>
  <si>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</si>
  <si>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</si>
  <si>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</si>
  <si>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</si>
  <si>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</si>
  <si>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</si>
  <si>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</si>
  <si>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</si>
  <si>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</si>
  <si>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</si>
  <si>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</si>
  <si>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</si>
  <si>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</si>
  <si>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</si>
  <si>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</si>
  <si>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</si>
  <si>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</si>
  <si>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</si>
  <si>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</si>
  <si>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</si>
  <si>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</si>
  <si>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</si>
  <si>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</si>
  <si>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</si>
  <si>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</si>
  <si>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</si>
  <si>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</si>
  <si>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</si>
  <si>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</si>
  <si>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</si>
  <si>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</si>
  <si>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</si>
  <si>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</si>
  <si>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</si>
  <si>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</si>
  <si>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</si>
  <si>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</si>
  <si>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</si>
  <si>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</si>
  <si>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</si>
  <si>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</si>
  <si>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</si>
  <si>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</si>
  <si>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</si>
  <si>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</si>
  <si>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</si>
  <si>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</si>
  <si>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</si>
  <si>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</si>
  <si>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</si>
  <si>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</si>
  <si>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</si>
  <si>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</si>
  <si>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</si>
  <si>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</si>
  <si>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</si>
  <si>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</si>
  <si>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</si>
  <si>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</si>
  <si>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</si>
  <si>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</si>
  <si>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</si>
  <si>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</si>
  <si>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</si>
  <si>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</si>
  <si>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</si>
  <si>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</si>
  <si>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</si>
  <si>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</si>
  <si>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</si>
  <si>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</si>
  <si>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</si>
  <si>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</si>
  <si>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</si>
  <si>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</si>
  <si>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</si>
  <si>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</si>
  <si>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</si>
  <si>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</si>
  <si>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</si>
  <si>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</si>
  <si>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</si>
  <si>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</si>
  <si>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</si>
  <si>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</si>
  <si>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</si>
  <si>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</si>
  <si>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</si>
  <si>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</si>
  <si>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</si>
  <si>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</si>
  <si>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</si>
  <si>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</si>
  <si>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</si>
  <si>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</si>
  <si>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</si>
  <si>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</si>
  <si>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</si>
  <si>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</si>
  <si>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</si>
  <si>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</si>
  <si>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</si>
  <si>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</si>
  <si>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</si>
  <si>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</si>
  <si>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</si>
  <si>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</si>
  <si>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</si>
  <si>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</si>
  <si>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</si>
  <si>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</si>
  <si>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</si>
  <si>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</si>
  <si>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</si>
  <si>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</si>
  <si>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</si>
  <si>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</si>
  <si>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</si>
  <si>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</si>
  <si>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</si>
  <si>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</si>
  <si>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</si>
  <si>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</si>
  <si>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</si>
  <si>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</si>
  <si>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</si>
  <si>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</si>
  <si>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</si>
  <si>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</si>
  <si>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</si>
  <si>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</si>
  <si>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</si>
  <si>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</si>
  <si>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</si>
  <si>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</si>
  <si>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</si>
  <si>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</si>
  <si>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</si>
  <si>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</si>
  <si>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</si>
  <si>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</si>
  <si>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</si>
  <si>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</si>
  <si>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</si>
  <si>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</si>
  <si>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</si>
  <si>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</si>
  <si>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</si>
  <si>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</si>
  <si>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</si>
  <si>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</si>
  <si>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</si>
  <si>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</si>
  <si>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</si>
  <si>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</si>
  <si>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</si>
  <si>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</si>
  <si>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</si>
  <si>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</si>
  <si>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</si>
  <si>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</si>
  <si>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</si>
  <si>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</si>
  <si>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</si>
  <si>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</si>
  <si>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</si>
  <si>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</si>
  <si>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</si>
  <si>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</si>
  <si>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</si>
  <si>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</si>
  <si>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</si>
  <si>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</si>
  <si>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</si>
  <si>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</si>
  <si>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</si>
  <si>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</si>
  <si>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</si>
  <si>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</si>
  <si>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</si>
  <si>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</si>
  <si>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</si>
  <si>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</si>
  <si>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</si>
  <si>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</si>
  <si>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</si>
  <si>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</si>
  <si>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</si>
  <si>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</si>
  <si>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</si>
  <si>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</si>
  <si>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</si>
  <si>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</si>
  <si>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</si>
  <si>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</si>
  <si>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</si>
  <si>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</si>
  <si>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</si>
  <si>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</si>
  <si>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</si>
  <si>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</si>
  <si>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</si>
  <si>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</si>
  <si>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</si>
  <si>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</si>
  <si>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</si>
  <si>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</si>
  <si>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</si>
  <si>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</si>
  <si>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</si>
  <si>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</si>
  <si>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</si>
  <si>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</si>
  <si>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</si>
  <si>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</si>
  <si>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</si>
  <si>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</si>
  <si>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</si>
  <si>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</si>
  <si>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</si>
  <si>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</si>
  <si>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</si>
  <si>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</si>
  <si>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</si>
  <si>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</si>
  <si>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</si>
  <si>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</si>
  <si>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</si>
  <si>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</si>
  <si>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</si>
  <si>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</si>
  <si>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</si>
  <si>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</si>
  <si>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</si>
  <si>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</si>
  <si>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</si>
  <si>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</si>
  <si>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</si>
  <si>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</si>
  <si>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</si>
  <si>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</si>
  <si>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</si>
  <si>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</si>
  <si>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</si>
  <si>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</si>
  <si>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</si>
  <si>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</si>
  <si>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</si>
  <si>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</si>
  <si>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</si>
  <si>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</si>
  <si>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</si>
  <si>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</si>
  <si>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</si>
  <si>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</si>
  <si>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</si>
  <si>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</si>
  <si>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</si>
  <si>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</si>
  <si>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</si>
  <si>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</si>
  <si>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</si>
  <si>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</si>
  <si>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</si>
  <si>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</si>
  <si>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</si>
  <si>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</si>
  <si>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</si>
  <si>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</si>
  <si>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</si>
  <si>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</si>
  <si>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</si>
  <si>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</si>
  <si>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</si>
  <si>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</si>
  <si>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</si>
  <si>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</si>
  <si>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</si>
  <si>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</si>
  <si>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</si>
  <si>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</si>
  <si>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</si>
  <si>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</si>
  <si>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</si>
  <si>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</si>
  <si>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</si>
  <si>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</si>
  <si>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</si>
  <si>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</si>
  <si>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</si>
  <si>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</si>
  <si>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</si>
  <si>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</si>
  <si>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</si>
  <si>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</si>
  <si>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</si>
  <si>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</si>
  <si>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</si>
  <si>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</si>
  <si>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</si>
  <si>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</si>
  <si>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</si>
  <si>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</si>
  <si>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</si>
  <si>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</si>
  <si>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</si>
  <si>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</si>
  <si>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</si>
  <si>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</si>
  <si>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</si>
  <si>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</si>
  <si>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</si>
  <si>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</si>
  <si>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</si>
  <si>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</si>
  <si>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</si>
  <si>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</si>
  <si>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</si>
  <si>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</si>
  <si>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</si>
  <si>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</si>
  <si>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</si>
  <si>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</si>
  <si>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</si>
  <si>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</si>
  <si>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</si>
  <si>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</si>
  <si>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</si>
  <si>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</si>
  <si>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</si>
  <si>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</si>
  <si>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</si>
  <si>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</si>
  <si>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</si>
  <si>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</si>
  <si>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</si>
  <si>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</si>
  <si>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</si>
  <si>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</si>
  <si>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</si>
  <si>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</si>
  <si>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</si>
  <si>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</si>
  <si>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</si>
  <si>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</si>
  <si>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</si>
  <si>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</si>
  <si>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</si>
  <si>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</si>
  <si>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</si>
  <si>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</si>
  <si>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</si>
  <si>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</si>
  <si>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</si>
  <si>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</si>
  <si>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</si>
  <si>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</si>
  <si>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</si>
  <si>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</si>
  <si>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</si>
  <si>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</si>
  <si>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</si>
  <si>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</si>
  <si>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</si>
  <si>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</si>
  <si>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</si>
  <si>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</si>
  <si>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</si>
  <si>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</si>
  <si>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</si>
  <si>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</si>
  <si>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</si>
  <si>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</si>
  <si>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</si>
  <si>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</si>
  <si>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</si>
  <si>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</si>
  <si>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</si>
  <si>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</si>
  <si>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</si>
  <si>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</si>
  <si>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</si>
  <si>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</si>
  <si>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</si>
  <si>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</si>
  <si>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</si>
  <si>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</si>
  <si>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</si>
  <si>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</si>
  <si>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</si>
  <si>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</si>
  <si>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</si>
  <si>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</si>
  <si>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</si>
  <si>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</si>
  <si>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</si>
  <si>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</si>
  <si>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</si>
  <si>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</si>
  <si>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</si>
  <si>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</si>
  <si>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</si>
  <si>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</si>
  <si>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</si>
  <si>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</si>
  <si>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</si>
  <si>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</si>
  <si>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</si>
  <si>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</si>
  <si>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</si>
  <si>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</si>
  <si>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</si>
  <si>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</si>
  <si>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</si>
  <si>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</si>
  <si>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</si>
  <si>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</si>
  <si>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</si>
  <si>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</si>
  <si>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</si>
  <si>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</si>
  <si>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</si>
  <si>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</si>
  <si>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</si>
  <si>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</si>
  <si>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</si>
  <si>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</si>
  <si>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</si>
  <si>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</si>
  <si>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</si>
  <si>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</si>
  <si>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</si>
  <si>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</si>
  <si>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</si>
  <si>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</si>
  <si>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</si>
  <si>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</si>
  <si>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</si>
  <si>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</si>
  <si>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</si>
  <si>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</si>
  <si>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</si>
  <si>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</si>
  <si>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</si>
  <si>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</si>
  <si>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</si>
  <si>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</si>
  <si>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</si>
  <si>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</si>
  <si>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</si>
  <si>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</si>
  <si>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</si>
  <si>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</si>
  <si>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</si>
  <si>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</si>
  <si>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</si>
  <si>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</si>
  <si>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</si>
  <si>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</si>
  <si>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</si>
  <si>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</si>
  <si>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</si>
  <si>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</si>
  <si>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</si>
  <si>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</si>
  <si>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</si>
  <si>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</si>
  <si>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</si>
  <si>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</si>
  <si>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</si>
  <si>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</si>
  <si>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</si>
  <si>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</si>
  <si>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</si>
  <si>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</si>
  <si>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</si>
  <si>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</si>
  <si>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</si>
  <si>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</si>
  <si>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</si>
  <si>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</si>
  <si>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</si>
  <si>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</si>
  <si>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</si>
  <si>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</si>
  <si>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</si>
  <si>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</si>
  <si>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</si>
  <si>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</si>
  <si>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</si>
  <si>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</si>
  <si>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</si>
  <si>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</si>
  <si>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</si>
  <si>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</si>
  <si>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</si>
  <si>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</si>
  <si>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</si>
  <si>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</si>
  <si>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</si>
  <si>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</si>
  <si>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</si>
  <si>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</si>
  <si>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</si>
  <si>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</si>
  <si>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</si>
  <si>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</si>
  <si>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</si>
  <si>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</si>
  <si>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</si>
  <si>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</si>
  <si>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</si>
  <si>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</si>
  <si>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</si>
  <si>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</si>
  <si>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</si>
  <si>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</si>
  <si>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</si>
  <si>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</si>
  <si>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</si>
  <si>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</si>
  <si>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</si>
  <si>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</si>
  <si>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</si>
  <si>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</si>
  <si>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</si>
  <si>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</si>
  <si>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</si>
  <si>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</si>
  <si>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</si>
  <si>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</si>
  <si>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</si>
  <si>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</si>
  <si>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</si>
  <si>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</si>
  <si>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</si>
  <si>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</si>
  <si>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</si>
  <si>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</si>
  <si>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</si>
  <si>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</si>
  <si>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</si>
  <si>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</si>
  <si>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</si>
  <si>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</si>
  <si>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</si>
  <si>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</si>
  <si>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</si>
  <si>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</si>
  <si>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</si>
  <si>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</si>
  <si>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</si>
  <si>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</si>
  <si>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</si>
  <si>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</si>
  <si>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</si>
  <si>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</si>
  <si>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</si>
  <si>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</si>
  <si>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</si>
  <si>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</si>
  <si>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</si>
  <si>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</si>
  <si>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</si>
  <si>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</si>
  <si>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</si>
  <si>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</si>
  <si>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</si>
  <si>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</si>
  <si>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</si>
  <si>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</si>
  <si>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</si>
  <si>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</si>
  <si>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</si>
  <si>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</si>
  <si>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</si>
  <si>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</si>
  <si>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</si>
  <si>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</si>
  <si>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</si>
  <si>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</si>
  <si>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</si>
  <si>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</si>
  <si>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</si>
  <si>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</si>
  <si>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</si>
  <si>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</si>
  <si>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</si>
  <si>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</si>
  <si>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</si>
  <si>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</si>
  <si>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</si>
  <si>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</si>
  <si>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</si>
  <si>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</si>
  <si>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</si>
  <si>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</si>
  <si>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</si>
  <si>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</si>
  <si>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</si>
  <si>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</si>
  <si>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</si>
  <si>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</si>
  <si>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</si>
  <si>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</si>
  <si>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</si>
  <si>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</si>
  <si>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</si>
  <si>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</si>
  <si>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</si>
  <si>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</si>
  <si>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</si>
  <si>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</si>
  <si>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</si>
  <si>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</si>
  <si>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</si>
  <si>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</si>
  <si>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</si>
  <si>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</si>
  <si>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</si>
  <si>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</si>
  <si>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</si>
  <si>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</si>
  <si>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</si>
  <si>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</si>
  <si>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</si>
  <si>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</si>
  <si>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</si>
  <si>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</si>
  <si>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</si>
  <si>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</si>
  <si>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</si>
  <si>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</si>
  <si>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</si>
  <si>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</si>
  <si>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</si>
  <si>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</si>
  <si>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</si>
  <si>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</si>
  <si>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</si>
  <si>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</si>
  <si>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</si>
  <si>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</si>
  <si>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</si>
  <si>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</si>
  <si>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</si>
  <si>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</si>
  <si>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</si>
  <si>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</si>
  <si>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</si>
  <si>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</si>
  <si>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</si>
  <si>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</si>
  <si>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</si>
  <si>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</si>
  <si>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</si>
  <si>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</si>
  <si>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</si>
  <si>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</si>
  <si>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</si>
  <si>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</si>
  <si>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</si>
  <si>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</si>
  <si>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</si>
  <si>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</si>
  <si>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</si>
  <si>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</si>
  <si>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</si>
  <si>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</si>
  <si>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</si>
  <si>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</si>
  <si>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</si>
  <si>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</si>
  <si>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</si>
  <si>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</si>
  <si>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</si>
  <si>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</si>
  <si>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</si>
  <si>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</si>
  <si>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</si>
  <si>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</si>
  <si>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</si>
  <si>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</si>
  <si>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</si>
  <si>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</si>
  <si>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</si>
  <si>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</si>
  <si>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</si>
  <si>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</si>
  <si>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</si>
  <si>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</si>
  <si>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</si>
  <si>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</si>
  <si>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</si>
  <si>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</si>
  <si>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</si>
  <si>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</si>
  <si>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</si>
  <si>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</si>
  <si>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</si>
  <si>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</si>
  <si>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</si>
  <si>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</si>
  <si>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</si>
  <si>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</si>
  <si>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</si>
  <si>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</si>
  <si>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</si>
  <si>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</si>
  <si>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</si>
  <si>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</si>
  <si>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</si>
  <si>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</si>
  <si>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</si>
  <si>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</si>
  <si>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</si>
  <si>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</si>
  <si>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</si>
  <si>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</si>
  <si>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</si>
  <si>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</si>
  <si>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</si>
  <si>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</si>
  <si>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</si>
  <si>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</si>
  <si>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</si>
  <si>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</si>
  <si>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</si>
  <si>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</si>
  <si>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</si>
  <si>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</si>
  <si>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</si>
  <si>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</si>
  <si>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</si>
  <si>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</si>
  <si>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</si>
  <si>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</si>
  <si>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</si>
  <si>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</si>
  <si>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</si>
  <si>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</si>
  <si>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</si>
  <si>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</si>
  <si>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</si>
  <si>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</si>
  <si>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</si>
  <si>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</si>
  <si>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</si>
  <si>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</si>
  <si>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</si>
  <si>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</si>
  <si>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</si>
  <si>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</si>
  <si>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</si>
  <si>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</si>
  <si>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</si>
  <si>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</si>
  <si>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</si>
  <si>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</si>
  <si>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</si>
  <si>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</si>
  <si>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</si>
  <si>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</si>
  <si>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</si>
  <si>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</si>
  <si>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</si>
  <si>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</si>
  <si>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</si>
  <si>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</si>
  <si>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</si>
  <si>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</si>
  <si>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</si>
  <si>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</si>
  <si>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</si>
  <si>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</si>
  <si>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</si>
  <si>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</si>
  <si>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</si>
  <si>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</si>
  <si>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</si>
  <si>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</si>
  <si>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</si>
  <si>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</si>
  <si>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</si>
  <si>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</si>
  <si>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</si>
  <si>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</si>
  <si>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</si>
  <si>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</si>
  <si>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</si>
  <si>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</si>
  <si>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</si>
  <si>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</si>
  <si>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</si>
  <si>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</si>
  <si>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</si>
  <si>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</si>
  <si>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</si>
  <si>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</si>
  <si>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</si>
  <si>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</si>
  <si>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</si>
  <si>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</si>
  <si>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</si>
  <si>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</si>
  <si>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</si>
  <si>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</si>
  <si>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</si>
  <si>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</si>
  <si>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</si>
  <si>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</si>
  <si>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</si>
  <si>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</si>
  <si>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</si>
  <si>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</si>
  <si>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</si>
  <si>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</si>
  <si>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</si>
  <si>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</si>
  <si>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</si>
  <si>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</si>
  <si>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</si>
  <si>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</si>
  <si>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</si>
  <si>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</si>
  <si>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</si>
  <si>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</si>
  <si>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</si>
  <si>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</si>
  <si>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</si>
  <si>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</si>
  <si>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</si>
  <si>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</si>
  <si>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</si>
  <si>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</si>
  <si>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</si>
  <si>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</si>
  <si>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</si>
  <si>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</si>
  <si>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</si>
  <si>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</si>
  <si>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</si>
  <si>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</si>
  <si>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</si>
  <si>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</si>
  <si>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</si>
  <si>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</si>
  <si>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</si>
  <si>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</si>
  <si>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</si>
  <si>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</si>
  <si>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</si>
  <si>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</si>
  <si>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</si>
  <si>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</si>
  <si>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</si>
  <si>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</si>
  <si>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</si>
  <si>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</si>
  <si>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</si>
  <si>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</si>
  <si>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</si>
  <si>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</si>
  <si>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</si>
  <si>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</si>
  <si>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</si>
  <si>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</si>
  <si>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</si>
  <si>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</si>
  <si>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</si>
  <si>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</si>
  <si>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</si>
  <si>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</si>
  <si>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</si>
  <si>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</si>
  <si>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</si>
  <si>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</si>
  <si>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</si>
  <si>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</si>
  <si>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</si>
  <si>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</si>
  <si>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</si>
  <si>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</si>
  <si>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</si>
  <si>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</si>
  <si>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</si>
  <si>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</si>
  <si>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</si>
  <si>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</si>
  <si>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</si>
  <si>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</si>
  <si>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</si>
  <si>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</si>
  <si>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</si>
  <si>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</si>
  <si>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</si>
  <si>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</si>
  <si>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</si>
  <si>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</si>
  <si>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</si>
  <si>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</si>
  <si>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</si>
  <si>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</si>
  <si>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</si>
  <si>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</si>
  <si>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</si>
  <si>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</si>
  <si>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</si>
  <si>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</si>
  <si>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</si>
  <si>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</si>
  <si>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</si>
  <si>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</si>
  <si>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</si>
  <si>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</si>
  <si>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</si>
  <si>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</si>
  <si>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</si>
  <si>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</si>
  <si>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</si>
  <si>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</si>
  <si>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</si>
  <si>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</si>
  <si>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</si>
  <si>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</si>
  <si>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</si>
  <si>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</si>
  <si>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</si>
  <si>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</si>
  <si>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</si>
  <si>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</si>
  <si>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</si>
  <si>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</si>
  <si>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</si>
  <si>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</si>
  <si>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</si>
  <si>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</si>
  <si>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</si>
  <si>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</si>
  <si>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</si>
  <si>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</si>
  <si>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</si>
  <si>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</si>
  <si>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</si>
  <si>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</si>
  <si>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</si>
  <si>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</si>
  <si>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</si>
  <si>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</si>
  <si>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</si>
  <si>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</si>
  <si>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</si>
  <si>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</si>
  <si>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</si>
  <si>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</si>
  <si>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</si>
  <si>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</si>
  <si>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</si>
  <si>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</si>
  <si>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</si>
  <si>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</si>
  <si>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</si>
  <si>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</si>
  <si>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</si>
  <si>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</si>
  <si>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</si>
  <si>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</si>
  <si>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</si>
  <si>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</si>
  <si>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</si>
  <si>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</si>
  <si>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</si>
  <si>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</si>
  <si>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</si>
  <si>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</si>
  <si>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</si>
  <si>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</si>
  <si>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</si>
  <si>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</si>
  <si>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</si>
  <si>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</si>
  <si>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</si>
  <si>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</si>
  <si>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</si>
  <si>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</si>
  <si>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</si>
  <si>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</si>
  <si>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</si>
  <si>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</si>
  <si>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</si>
  <si>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</si>
  <si>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</si>
  <si>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</si>
  <si>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</si>
  <si>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</si>
  <si>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</si>
  <si>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</si>
  <si>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</si>
  <si>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</si>
  <si>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</si>
  <si>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</si>
  <si>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</si>
  <si>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</si>
  <si>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</si>
  <si>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</si>
  <si>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</si>
  <si>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</si>
  <si>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</si>
  <si>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</si>
  <si>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</si>
  <si>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</si>
  <si>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</si>
  <si>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</si>
  <si>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</si>
  <si>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</si>
  <si>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</si>
  <si>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</si>
  <si>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</si>
  <si>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</si>
  <si>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</si>
  <si>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</si>
  <si>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</si>
  <si>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</si>
  <si>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</si>
  <si>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</si>
  <si>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</si>
  <si>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</si>
  <si>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</si>
  <si>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</si>
  <si>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</si>
  <si>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</si>
  <si>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</si>
  <si>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</si>
  <si>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</si>
  <si>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</si>
  <si>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</si>
  <si>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</si>
  <si>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</si>
  <si>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</si>
  <si>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</si>
  <si>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</si>
  <si>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</si>
  <si>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</si>
  <si>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</si>
  <si>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</si>
  <si>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</si>
  <si>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</si>
  <si>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</si>
  <si>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</si>
  <si>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</si>
  <si>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</si>
  <si>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</si>
  <si>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</si>
  <si>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</si>
  <si>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</si>
  <si>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</si>
  <si>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</si>
  <si>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</si>
  <si>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</si>
  <si>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</si>
  <si>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</si>
  <si>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</si>
  <si>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</si>
  <si>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</si>
  <si>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</si>
  <si>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</si>
  <si>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</si>
  <si>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</si>
  <si>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</si>
  <si>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</si>
  <si>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</si>
  <si>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</si>
  <si>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</si>
  <si>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</si>
  <si>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</si>
  <si>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</si>
  <si>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</si>
  <si>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</si>
  <si>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</si>
  <si>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</si>
  <si>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</si>
  <si>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</si>
  <si>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</si>
  <si>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</si>
  <si>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</si>
  <si>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</si>
  <si>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</si>
  <si>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</si>
  <si>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</si>
  <si>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</si>
  <si>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</si>
  <si>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</si>
  <si>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</si>
  <si>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</si>
  <si>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</si>
  <si>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</si>
  <si>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</si>
  <si>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</si>
  <si>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</si>
  <si>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</si>
  <si>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</si>
  <si>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</si>
  <si>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</si>
  <si>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</si>
  <si>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</si>
  <si>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</si>
  <si>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</si>
  <si>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</si>
  <si>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</si>
  <si>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</si>
  <si>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</si>
  <si>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</si>
  <si>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</si>
  <si>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</si>
  <si>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</si>
  <si>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</si>
  <si>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</si>
  <si>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</si>
  <si>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</si>
  <si>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</si>
  <si>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</si>
  <si>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</si>
  <si>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</si>
  <si>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</si>
  <si>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</si>
  <si>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</si>
  <si>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</si>
  <si>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</si>
  <si>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</si>
  <si>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</si>
  <si>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</si>
  <si>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</si>
  <si>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</si>
  <si>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</si>
  <si>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</si>
  <si>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</si>
  <si>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</si>
  <si>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</si>
  <si>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</si>
  <si>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</si>
  <si>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</si>
  <si>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</si>
  <si>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</si>
  <si>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</si>
  <si>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</si>
  <si>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</si>
  <si>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</si>
  <si>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</si>
  <si>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</si>
  <si>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</si>
  <si>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</si>
  <si>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</si>
  <si>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</si>
  <si>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</si>
  <si>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</si>
  <si>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</si>
  <si>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</si>
  <si>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</si>
  <si>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</si>
  <si>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</si>
  <si>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</si>
  <si>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</si>
  <si>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</si>
  <si>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</si>
  <si>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</si>
  <si>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</si>
  <si>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</si>
  <si>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</si>
  <si>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</si>
  <si>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</si>
  <si>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</si>
  <si>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</si>
  <si>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</si>
  <si>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</si>
  <si>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</si>
  <si>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</si>
  <si>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</si>
  <si>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</si>
  <si>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</si>
  <si>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</si>
  <si>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</si>
  <si>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</si>
  <si>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</si>
  <si>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</si>
  <si>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</si>
  <si>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</si>
  <si>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</si>
  <si>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</si>
  <si>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</si>
  <si>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</si>
  <si>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</si>
  <si>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</si>
  <si>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</si>
  <si>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</si>
  <si>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</si>
  <si>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</si>
  <si>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</si>
  <si>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</si>
  <si>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</si>
  <si>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</si>
  <si>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</si>
  <si>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</si>
  <si>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</si>
  <si>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</si>
  <si>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</si>
  <si>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</si>
  <si>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</si>
  <si>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</si>
  <si>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</si>
  <si>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</si>
  <si>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</si>
  <si>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</si>
  <si>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</si>
  <si>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</si>
  <si>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</si>
  <si>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</si>
  <si>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</si>
  <si>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</si>
  <si>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</si>
  <si>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</si>
  <si>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</si>
  <si>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</si>
  <si>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</si>
  <si>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</si>
  <si>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</si>
  <si>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</si>
  <si>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</si>
  <si>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</si>
  <si>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</si>
  <si>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</si>
  <si>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</si>
  <si>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</si>
  <si>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</si>
  <si>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</si>
  <si>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</si>
  <si>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</si>
  <si>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</si>
  <si>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</si>
  <si>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</si>
  <si>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</si>
  <si>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</si>
  <si>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</si>
  <si>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</si>
  <si>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</si>
  <si>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</si>
  <si>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</si>
  <si>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</si>
  <si>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</si>
  <si>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</si>
  <si>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</si>
  <si>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</si>
  <si>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</si>
  <si>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</si>
  <si>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</si>
  <si>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</si>
  <si>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</si>
  <si>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</si>
  <si>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</si>
  <si>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</si>
  <si>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</si>
  <si>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</si>
  <si>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</si>
  <si>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</si>
  <si>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</si>
  <si>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</si>
  <si>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</si>
  <si>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</si>
  <si>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</si>
  <si>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</si>
  <si>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</si>
  <si>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</si>
  <si>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</si>
  <si>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</si>
  <si>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</si>
  <si>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</si>
  <si>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</si>
  <si>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</si>
  <si>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</si>
  <si>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</si>
  <si>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</si>
  <si>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</si>
  <si>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</si>
  <si>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</si>
  <si>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</si>
  <si>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</si>
  <si>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</si>
  <si>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</si>
  <si>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</si>
  <si>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</si>
  <si>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</si>
  <si>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</si>
  <si>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</si>
  <si>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</si>
  <si>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</si>
  <si>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</si>
  <si>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</si>
  <si>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</si>
  <si>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</si>
  <si>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</si>
  <si>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</si>
  <si>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</si>
  <si>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</si>
  <si>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</si>
  <si>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</si>
  <si>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</si>
  <si>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</si>
  <si>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</si>
  <si>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</si>
  <si>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</si>
  <si>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</si>
  <si>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</si>
  <si>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</si>
  <si>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</si>
  <si>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</si>
  <si>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</si>
  <si>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</si>
  <si>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</si>
  <si>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</si>
  <si>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</si>
  <si>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</si>
  <si>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</si>
  <si>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</si>
  <si>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</si>
  <si>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</si>
  <si>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</si>
  <si>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</si>
  <si>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</si>
  <si>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</si>
  <si>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</si>
  <si>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</si>
  <si>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</si>
  <si>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</si>
  <si>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</si>
  <si>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</si>
  <si>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</si>
  <si>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</si>
  <si>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</si>
  <si>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</si>
  <si>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</si>
  <si>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</si>
  <si>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</si>
  <si>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</si>
  <si>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</si>
  <si>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</si>
  <si>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</si>
  <si>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</si>
  <si>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</si>
  <si>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</si>
  <si>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</si>
  <si>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</si>
  <si>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</si>
  <si>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</si>
  <si>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</si>
  <si>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</si>
  <si>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</si>
  <si>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</si>
  <si>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</si>
  <si>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</si>
  <si>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</si>
  <si>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</si>
  <si>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</si>
  <si>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</si>
  <si>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</si>
  <si>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</si>
  <si>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</si>
  <si>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</si>
  <si>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</si>
  <si>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</si>
  <si>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</si>
  <si>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</si>
  <si>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</si>
  <si>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</si>
  <si>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</si>
  <si>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</si>
  <si>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</si>
  <si>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</si>
  <si>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</si>
  <si>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</si>
  <si>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</si>
  <si>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</si>
  <si>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</si>
  <si>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</si>
  <si>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</si>
  <si>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</si>
  <si>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</si>
  <si>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</si>
  <si>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</si>
  <si>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</si>
  <si>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</si>
  <si>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</si>
  <si>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</si>
  <si>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</si>
  <si>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</si>
  <si>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</si>
  <si>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</si>
  <si>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</si>
  <si>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</si>
  <si>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</si>
  <si>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</si>
  <si>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</si>
  <si>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</si>
  <si>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</si>
  <si>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</si>
  <si>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</si>
  <si>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</si>
  <si>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</si>
  <si>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</si>
  <si>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</si>
  <si>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</si>
  <si>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</si>
  <si>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</si>
  <si>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</si>
  <si>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</si>
  <si>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</si>
  <si>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</si>
  <si>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</si>
  <si>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</si>
  <si>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</si>
  <si>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</si>
  <si>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</si>
  <si>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</si>
  <si>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</si>
  <si>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</si>
  <si>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</si>
  <si>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</si>
  <si>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</si>
  <si>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</si>
  <si>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</si>
  <si>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</si>
  <si>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</si>
  <si>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</si>
  <si>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</si>
  <si>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</si>
  <si>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</si>
  <si>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</si>
  <si>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</si>
  <si>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</si>
  <si>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</si>
  <si>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</si>
  <si>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</si>
  <si>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</si>
  <si>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</si>
  <si>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</si>
  <si>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</si>
  <si>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</si>
  <si>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</si>
  <si>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</si>
  <si>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</si>
  <si>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</si>
  <si>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</si>
  <si>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</si>
  <si>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</si>
  <si>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</si>
  <si>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</si>
  <si>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</si>
  <si>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</si>
  <si>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</si>
  <si>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</si>
  <si>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</si>
  <si>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</si>
  <si>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</si>
  <si>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</si>
  <si>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</si>
  <si>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</si>
  <si>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</si>
  <si>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</si>
  <si>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</si>
  <si>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</si>
  <si>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</si>
  <si>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</si>
  <si>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</si>
  <si>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</si>
  <si>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</si>
  <si>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</si>
  <si>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</si>
  <si>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</si>
  <si>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</si>
  <si>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</si>
  <si>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</si>
  <si>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</si>
  <si>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</si>
  <si>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</si>
  <si>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</si>
  <si>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</si>
  <si>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</si>
  <si>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</si>
  <si>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</si>
  <si>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</si>
  <si>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</si>
  <si>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</si>
  <si>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</si>
  <si>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</si>
  <si>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</si>
  <si>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</si>
  <si>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</si>
  <si>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</si>
  <si>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</si>
  <si>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</si>
  <si>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</si>
  <si>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</si>
  <si>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</si>
  <si>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</si>
  <si>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</si>
  <si>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</si>
  <si>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</si>
  <si>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</si>
  <si>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</si>
  <si>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</si>
  <si>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</si>
  <si>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</si>
  <si>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</si>
  <si>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</si>
  <si>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</si>
  <si>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</si>
  <si>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</si>
  <si>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</si>
  <si>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</si>
  <si>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</si>
  <si>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</si>
  <si>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</si>
  <si>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</si>
  <si>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</si>
  <si>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</si>
  <si>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</si>
  <si>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</si>
  <si>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</si>
  <si>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</si>
  <si>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</si>
  <si>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</si>
  <si>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</si>
  <si>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</si>
  <si>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</si>
  <si>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</si>
  <si>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</si>
  <si>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</si>
  <si>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</si>
  <si>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</si>
  <si>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</si>
  <si>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</si>
  <si>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</si>
  <si>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</si>
  <si>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</si>
  <si>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</si>
  <si>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</si>
  <si>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</si>
  <si>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</si>
  <si>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</si>
  <si>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</si>
  <si>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</si>
  <si>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</si>
  <si>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</si>
  <si>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</si>
  <si>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</si>
  <si>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</si>
  <si>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</si>
  <si>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</si>
  <si>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</si>
  <si>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</si>
  <si>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</si>
  <si>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</si>
  <si>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</si>
  <si>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</si>
  <si>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</si>
  <si>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</si>
  <si>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</si>
  <si>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</si>
  <si>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</si>
  <si>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</si>
  <si>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</si>
  <si>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</si>
  <si>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</si>
  <si>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</si>
  <si>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</si>
  <si>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</si>
  <si>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</si>
  <si>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</si>
  <si>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</si>
  <si>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</si>
  <si>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</si>
  <si>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</si>
  <si>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</si>
  <si>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</si>
  <si>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</si>
  <si>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</si>
  <si>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</si>
  <si>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</si>
  <si>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</si>
  <si>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</si>
  <si>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</si>
  <si>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</si>
  <si>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</si>
  <si>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</si>
  <si>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</si>
  <si>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</si>
  <si>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</si>
  <si>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</si>
  <si>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</si>
  <si>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</si>
  <si>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</si>
  <si>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</si>
  <si>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</si>
  <si>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</si>
  <si>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</si>
  <si>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</si>
  <si>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</si>
  <si>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</si>
  <si>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</si>
  <si>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</si>
  <si>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</si>
  <si>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</si>
  <si>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</si>
  <si>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</si>
  <si>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</si>
  <si>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</si>
  <si>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</si>
  <si>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</si>
  <si>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</si>
  <si>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</si>
  <si>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</si>
  <si>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</si>
  <si>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</si>
  <si>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</si>
  <si>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</si>
  <si>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</si>
  <si>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</si>
  <si>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</si>
  <si>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</si>
  <si>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</si>
  <si>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</si>
  <si>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</si>
  <si>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</si>
  <si>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</si>
  <si>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</si>
  <si>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</si>
  <si>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</si>
  <si>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</si>
  <si>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</si>
  <si>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</si>
  <si>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</si>
  <si>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</si>
  <si>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</si>
  <si>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</si>
  <si>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</si>
  <si>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</si>
  <si>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</si>
  <si>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</si>
  <si>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</si>
  <si>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</si>
  <si>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</si>
  <si>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</si>
  <si>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</si>
  <si>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</si>
  <si>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</si>
  <si>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</si>
  <si>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</si>
  <si>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</si>
  <si>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</si>
  <si>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</si>
  <si>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</si>
  <si>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</si>
  <si>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</si>
  <si>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</si>
  <si>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</si>
  <si>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</si>
  <si>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</si>
  <si>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</si>
  <si>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</si>
  <si>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</si>
  <si>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</si>
  <si>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</si>
  <si>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</si>
  <si>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</si>
  <si>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</si>
  <si>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</si>
  <si>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</si>
  <si>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</si>
  <si>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</si>
  <si>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</si>
  <si>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</si>
  <si>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</si>
  <si>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</si>
  <si>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</si>
  <si>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</si>
  <si>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</si>
  <si>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</si>
  <si>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</si>
  <si>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</si>
  <si>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</si>
  <si>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</si>
  <si>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</si>
  <si>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</si>
  <si>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</si>
  <si>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</si>
  <si>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</si>
  <si>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</si>
  <si>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</si>
  <si>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</si>
  <si>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</si>
  <si>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</si>
  <si>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</si>
  <si>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</si>
  <si>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</si>
  <si>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</si>
  <si>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</si>
  <si>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</si>
  <si>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</si>
  <si>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</si>
  <si>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</si>
  <si>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</si>
  <si>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</si>
  <si>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</si>
  <si>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</si>
  <si>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</si>
  <si>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</si>
  <si>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</si>
  <si>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</si>
  <si>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</si>
  <si>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</si>
  <si>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</si>
  <si>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</si>
  <si>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</si>
  <si>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</si>
  <si>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</si>
  <si>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</si>
  <si>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</si>
  <si>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</si>
  <si>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</si>
  <si>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</si>
  <si>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</si>
  <si>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</si>
  <si>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</si>
  <si>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</si>
  <si>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</si>
  <si>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</si>
  <si>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</si>
  <si>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</si>
  <si>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</si>
  <si>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</si>
  <si>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</si>
  <si>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</si>
  <si>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</si>
  <si>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</si>
  <si>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</si>
  <si>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</si>
  <si>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</si>
  <si>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</si>
  <si>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</si>
  <si>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</si>
  <si>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</si>
  <si>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</si>
  <si>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</si>
  <si>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</si>
  <si>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</si>
  <si>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</si>
  <si>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</si>
  <si>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</si>
  <si>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</si>
  <si>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</si>
  <si>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</si>
  <si>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</si>
  <si>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</si>
  <si>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</si>
  <si>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</si>
  <si>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</si>
  <si>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</si>
  <si>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</si>
  <si>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</si>
  <si>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</si>
  <si>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</si>
  <si>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</si>
  <si>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</si>
  <si>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</si>
  <si>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</si>
  <si>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</si>
  <si>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</si>
  <si>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</si>
  <si>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</si>
  <si>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</si>
  <si>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</si>
  <si>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</si>
  <si>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</si>
  <si>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</si>
  <si>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</si>
  <si>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</si>
  <si>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</si>
  <si>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</si>
  <si>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</si>
  <si>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</si>
  <si>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</si>
  <si>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</si>
  <si>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</si>
  <si>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</si>
  <si>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</si>
  <si>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</si>
  <si>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</si>
  <si>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</si>
  <si>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</si>
  <si>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</si>
  <si>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</si>
  <si>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</si>
  <si>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</si>
  <si>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</si>
  <si>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</si>
  <si>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</si>
  <si>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</si>
  <si>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</si>
  <si>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</si>
  <si>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</si>
  <si>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</si>
  <si>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</si>
  <si>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</si>
  <si>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</si>
  <si>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</si>
  <si>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</si>
  <si>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</si>
  <si>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</si>
  <si>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</si>
  <si>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</si>
  <si>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</si>
  <si>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</si>
  <si>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</si>
  <si>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</si>
  <si>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</si>
  <si>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</si>
  <si>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</si>
  <si>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</si>
  <si>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</si>
  <si>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</si>
  <si>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</si>
  <si>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</si>
  <si>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</si>
  <si>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</si>
  <si>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</si>
  <si>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</si>
  <si>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</si>
  <si>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</si>
  <si>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</si>
  <si>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</si>
  <si>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</si>
  <si>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</si>
  <si>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</si>
  <si>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</si>
  <si>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</si>
  <si>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</si>
  <si>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</si>
  <si>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</si>
  <si>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</si>
  <si>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</si>
  <si>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</si>
  <si>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</si>
  <si>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</si>
  <si>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</si>
  <si>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</si>
  <si>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</si>
  <si>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</si>
  <si>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</si>
  <si>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</si>
  <si>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</si>
  <si>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</si>
  <si>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</si>
  <si>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</si>
  <si>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</si>
  <si>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</si>
  <si>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</si>
  <si>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</si>
  <si>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</si>
  <si>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</si>
  <si>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</si>
  <si>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</si>
  <si>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</si>
  <si>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</si>
  <si>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</si>
  <si>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</si>
  <si>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</si>
  <si>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</si>
  <si>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</si>
  <si>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</si>
  <si>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</si>
  <si>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</si>
  <si>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</si>
  <si>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</si>
  <si>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</si>
  <si>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</si>
  <si>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</si>
  <si>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</si>
  <si>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</si>
  <si>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</si>
  <si>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</si>
  <si>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</si>
  <si>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</si>
  <si>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</si>
  <si>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</si>
  <si>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</si>
  <si>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</si>
  <si>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</si>
  <si>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</si>
  <si>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</si>
  <si>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</si>
  <si>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</si>
  <si>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</si>
  <si>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</si>
  <si>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</si>
  <si>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</si>
  <si>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</si>
  <si>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</si>
  <si>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</si>
  <si>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</si>
  <si>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</si>
  <si>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</si>
  <si>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</si>
  <si>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</si>
  <si>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</si>
  <si>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</si>
  <si>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</si>
  <si>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</si>
  <si>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</si>
  <si>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</si>
  <si>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</si>
  <si>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</si>
  <si>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</si>
  <si>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</si>
  <si>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</si>
  <si>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</si>
  <si>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</si>
  <si>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</si>
  <si>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</si>
  <si>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</si>
  <si>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</si>
  <si>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</si>
  <si>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</si>
  <si>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</si>
  <si>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</si>
  <si>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</si>
  <si>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</si>
  <si>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</si>
  <si>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</si>
  <si>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</si>
  <si>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</si>
  <si>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</si>
  <si>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</si>
  <si>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</si>
  <si>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</si>
  <si>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</si>
  <si>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</si>
  <si>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</si>
  <si>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</si>
  <si>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</si>
  <si>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</si>
  <si>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</si>
  <si>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</si>
  <si>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</si>
  <si>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</si>
  <si>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</si>
  <si>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</si>
  <si>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</si>
  <si>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</si>
  <si>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</si>
  <si>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</si>
  <si>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</si>
  <si>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</si>
  <si>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</si>
  <si>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</si>
  <si>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</si>
  <si>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</si>
  <si>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</si>
  <si>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</si>
  <si>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</si>
  <si>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</si>
  <si>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</si>
  <si>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</si>
  <si>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</si>
  <si>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</si>
  <si>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</si>
  <si>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</si>
  <si>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</si>
  <si>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</si>
  <si>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</si>
  <si>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</si>
  <si>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</si>
  <si>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</si>
  <si>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</si>
  <si>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</si>
  <si>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</si>
  <si>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</si>
  <si>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</si>
  <si>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</si>
  <si>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</si>
  <si>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</si>
  <si>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</si>
  <si>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</si>
  <si>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</si>
  <si>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</si>
  <si>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</si>
  <si>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</si>
  <si>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</si>
  <si>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</si>
  <si>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</si>
  <si>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</si>
  <si>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</si>
  <si>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</si>
  <si>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</si>
  <si>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</si>
  <si>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</si>
  <si>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</si>
  <si>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</si>
  <si>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</si>
  <si>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</si>
  <si>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</si>
  <si>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</si>
  <si>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</si>
  <si>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</si>
  <si>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</si>
  <si>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</si>
  <si>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</si>
  <si>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</si>
  <si>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</si>
  <si>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</si>
  <si>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</si>
  <si>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</si>
  <si>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</si>
  <si>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</si>
  <si>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</si>
  <si>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</si>
  <si>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</si>
  <si>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</si>
  <si>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</si>
  <si>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</si>
  <si>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</si>
  <si>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</si>
  <si>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</si>
  <si>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</si>
  <si>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</si>
  <si>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</si>
  <si>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</si>
  <si>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</si>
  <si>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</si>
  <si>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</si>
  <si>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</si>
  <si>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</si>
  <si>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</si>
  <si>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</si>
  <si>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</si>
  <si>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</si>
  <si>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</si>
  <si>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</si>
  <si>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</si>
  <si>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</si>
  <si>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</si>
  <si>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</si>
  <si>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</si>
  <si>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</si>
  <si>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</si>
  <si>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</si>
  <si>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</si>
  <si>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</si>
  <si>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</si>
  <si>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</si>
  <si>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</si>
  <si>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</si>
  <si>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</si>
  <si>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</si>
  <si>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</si>
  <si>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</si>
  <si>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</si>
  <si>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</si>
  <si>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</si>
  <si>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</si>
  <si>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</si>
  <si>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</si>
  <si>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</si>
  <si>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</si>
  <si>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</si>
  <si>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</si>
  <si>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</si>
  <si>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</si>
  <si>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</si>
  <si>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</si>
  <si>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</si>
  <si>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</si>
  <si>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</si>
  <si>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</si>
  <si>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</si>
  <si>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</si>
  <si>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</si>
  <si>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</si>
  <si>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</si>
  <si>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</si>
  <si>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</si>
  <si>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</si>
  <si>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</si>
  <si>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</si>
  <si>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</si>
  <si>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</si>
  <si>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</si>
  <si>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</si>
  <si>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</si>
  <si>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</si>
  <si>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</si>
  <si>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</si>
  <si>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</si>
  <si>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</si>
  <si>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</si>
  <si>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</si>
  <si>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</si>
  <si>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</si>
  <si>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</si>
  <si>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</si>
  <si>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</si>
  <si>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</si>
  <si>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</si>
  <si>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</si>
  <si>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</si>
  <si>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</si>
  <si>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</si>
  <si>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</si>
  <si>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</si>
  <si>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</si>
  <si>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</si>
  <si>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</si>
  <si>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</si>
  <si>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</si>
  <si>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</si>
  <si>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</si>
  <si>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</si>
  <si>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</si>
  <si>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</si>
  <si>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</si>
  <si>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</si>
  <si>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</si>
  <si>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</si>
  <si>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</si>
  <si>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</si>
  <si>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</si>
  <si>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</si>
  <si>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</si>
  <si>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</si>
  <si>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</si>
  <si>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</si>
  <si>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</si>
  <si>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</si>
  <si>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</si>
  <si>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</si>
  <si>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</si>
  <si>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</si>
  <si>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</si>
  <si>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</si>
  <si>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</si>
  <si>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</si>
  <si>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</si>
  <si>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</si>
  <si>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</si>
  <si>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</si>
  <si>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</si>
  <si>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</si>
  <si>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</si>
  <si>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</si>
  <si>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</si>
  <si>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</si>
  <si>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</si>
  <si>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</si>
  <si>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</si>
  <si>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</si>
  <si>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</si>
  <si>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</si>
  <si>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</si>
  <si>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</si>
  <si>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</si>
  <si>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</si>
  <si>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</si>
  <si>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</si>
  <si>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</si>
  <si>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</si>
  <si>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</si>
  <si>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</si>
  <si>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</si>
  <si>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</si>
  <si>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</si>
  <si>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</si>
  <si>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</si>
  <si>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</si>
  <si>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</si>
  <si>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</si>
  <si>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</si>
  <si>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</si>
  <si>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</si>
  <si>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</si>
  <si>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</si>
  <si>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</si>
  <si>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</si>
  <si>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</si>
  <si>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</si>
  <si>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</si>
  <si>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</si>
  <si>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</si>
  <si>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</si>
  <si>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</si>
  <si>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</si>
  <si>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</si>
  <si>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</si>
  <si>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</si>
  <si>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</si>
  <si>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</si>
  <si>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</si>
  <si>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</si>
  <si>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</si>
  <si>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</si>
  <si>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</si>
  <si>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</si>
  <si>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</si>
  <si>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</si>
  <si>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</si>
  <si>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</si>
  <si>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</si>
  <si>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</si>
  <si>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</si>
  <si>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</si>
  <si>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</si>
  <si>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</si>
  <si>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</si>
  <si>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</si>
  <si>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</si>
  <si>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</si>
  <si>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</si>
  <si>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</si>
  <si>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</si>
  <si>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</si>
  <si>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</si>
  <si>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</si>
  <si>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</si>
  <si>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</si>
  <si>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</si>
  <si>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</si>
  <si>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</si>
  <si>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</si>
  <si>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</si>
  <si>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</si>
  <si>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</si>
  <si>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</si>
  <si>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</si>
  <si>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</si>
  <si>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</si>
  <si>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</si>
  <si>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</si>
  <si>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</si>
  <si>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</si>
  <si>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</si>
  <si>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</si>
  <si>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</si>
  <si>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</si>
  <si>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</si>
  <si>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</si>
  <si>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</si>
  <si>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</si>
  <si>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</si>
  <si>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</si>
  <si>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</si>
  <si>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</si>
  <si>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</si>
  <si>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</si>
  <si>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</si>
  <si>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</si>
  <si>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</si>
  <si>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</si>
  <si>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</si>
  <si>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</si>
  <si>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</si>
  <si>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</si>
  <si>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</si>
  <si>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</si>
  <si>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</si>
  <si>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</si>
  <si>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</si>
  <si>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</si>
  <si>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</si>
  <si>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</si>
  <si>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</si>
  <si>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</si>
  <si>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</si>
  <si>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</si>
  <si>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</si>
  <si>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</si>
  <si>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</si>
  <si>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</si>
  <si>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</si>
  <si>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</si>
  <si>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</si>
  <si>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</si>
  <si>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</si>
  <si>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</si>
  <si>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</si>
  <si>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</si>
  <si>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</si>
  <si>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</si>
  <si>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</si>
  <si>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</si>
  <si>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</si>
  <si>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</si>
  <si>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</si>
  <si>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</si>
  <si>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</si>
  <si>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</si>
  <si>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</si>
  <si>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</si>
  <si>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</si>
  <si>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</si>
  <si>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</si>
  <si>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</si>
  <si>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</si>
  <si>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</si>
  <si>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</si>
  <si>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</si>
  <si>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</si>
  <si>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</si>
  <si>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</si>
  <si>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</si>
  <si>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</si>
  <si>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</si>
  <si>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</si>
  <si>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</si>
  <si>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</si>
  <si>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</si>
  <si>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</si>
  <si>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</si>
  <si>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</si>
  <si>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</si>
  <si>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</si>
  <si>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</si>
  <si>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</si>
  <si>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</si>
  <si>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</si>
  <si>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</si>
  <si>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</si>
  <si>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</si>
  <si>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</si>
  <si>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</si>
  <si>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</si>
  <si>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</si>
  <si>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</si>
  <si>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</si>
  <si>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</si>
  <si>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</si>
  <si>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</si>
  <si>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</si>
  <si>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</si>
  <si>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</si>
  <si>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</si>
  <si>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</si>
  <si>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</si>
  <si>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</si>
  <si>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</si>
  <si>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</si>
  <si>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</si>
  <si>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</si>
  <si>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</si>
  <si>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</si>
  <si>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</si>
  <si>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</si>
  <si>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</si>
  <si>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</si>
  <si>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</si>
  <si>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</si>
  <si>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</si>
  <si>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</si>
  <si>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</si>
  <si>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</si>
  <si>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</si>
  <si>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</si>
  <si>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</si>
  <si>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</si>
  <si>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</si>
  <si>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</si>
  <si>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</si>
  <si>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</si>
  <si>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</si>
  <si>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</si>
  <si>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</si>
  <si>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</si>
  <si>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</si>
  <si>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</si>
  <si>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</si>
  <si>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</si>
  <si>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</si>
  <si>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</si>
  <si>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</si>
  <si>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</si>
  <si>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</si>
  <si>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</si>
  <si>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</si>
  <si>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</si>
  <si>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</si>
  <si>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</si>
  <si>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</si>
  <si>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</si>
  <si>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</si>
  <si>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</si>
  <si>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</si>
  <si>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</si>
  <si>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</si>
  <si>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</si>
  <si>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</si>
  <si>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</si>
  <si>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</si>
  <si>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</si>
  <si>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</si>
  <si>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</si>
  <si>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</si>
  <si>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</si>
  <si>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</si>
  <si>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</si>
  <si>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</si>
  <si>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</si>
  <si>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</si>
  <si>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</si>
  <si>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</si>
  <si>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</si>
  <si>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</si>
  <si>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</si>
  <si>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</si>
  <si>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</si>
  <si>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</si>
  <si>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</si>
  <si>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</si>
  <si>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</si>
  <si>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</si>
  <si>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</si>
  <si>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</si>
  <si>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</si>
  <si>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</si>
  <si>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</si>
  <si>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</si>
  <si>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</si>
  <si>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</si>
  <si>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</si>
  <si>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</si>
  <si>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</si>
  <si>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</si>
  <si>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</si>
  <si>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</si>
  <si>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</si>
  <si>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</si>
  <si>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</si>
  <si>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</si>
  <si>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</si>
  <si>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</si>
  <si>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</si>
  <si>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</si>
  <si>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</si>
  <si>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</si>
  <si>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</si>
  <si>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</si>
  <si>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</si>
  <si>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</si>
  <si>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</si>
  <si>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</si>
  <si>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</si>
  <si>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</si>
  <si>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</si>
  <si>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</si>
  <si>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</si>
  <si>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</si>
  <si>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</si>
  <si>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</si>
  <si>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</si>
  <si>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</si>
  <si>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</si>
  <si>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</si>
  <si>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</si>
  <si>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</si>
  <si>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</si>
  <si>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</si>
  <si>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</si>
  <si>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</si>
  <si>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</si>
  <si>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</si>
  <si>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</si>
  <si>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</si>
  <si>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</si>
  <si>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</si>
  <si>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</si>
  <si>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</si>
  <si>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</si>
  <si>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</si>
  <si>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</si>
  <si>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</si>
  <si>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</si>
  <si>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</si>
  <si>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</si>
  <si>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</si>
  <si>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</si>
  <si>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</si>
  <si>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</si>
  <si>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</si>
  <si>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</si>
  <si>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</si>
  <si>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</si>
  <si>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</si>
  <si>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</si>
  <si>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</si>
  <si>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</si>
  <si>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</si>
  <si>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</si>
  <si>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</si>
  <si>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</si>
  <si>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</si>
  <si>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</si>
  <si>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</si>
  <si>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</si>
  <si>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</si>
  <si>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</si>
  <si>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</si>
  <si>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</si>
  <si>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</si>
  <si>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</si>
  <si>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</si>
  <si>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</si>
  <si>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</si>
  <si>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</si>
  <si>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</si>
  <si>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</si>
  <si>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</si>
  <si>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</si>
  <si>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</si>
  <si>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</si>
  <si>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</si>
  <si>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</si>
  <si>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</si>
  <si>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</si>
  <si>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</si>
  <si>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</si>
  <si>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</si>
  <si>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</si>
  <si>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</si>
  <si>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</si>
  <si>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</si>
  <si>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</si>
  <si>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</si>
  <si>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</si>
  <si>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</si>
  <si>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</si>
  <si>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</si>
  <si>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</si>
  <si>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</si>
  <si>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</si>
  <si>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</si>
  <si>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</si>
  <si>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</si>
  <si>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</si>
  <si>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</si>
  <si>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</si>
  <si>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</si>
  <si>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</si>
  <si>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</si>
  <si>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</si>
  <si>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</si>
  <si>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</si>
  <si>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</si>
  <si>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</si>
  <si>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</si>
  <si>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</si>
  <si>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</si>
  <si>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</si>
  <si>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</si>
  <si>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</si>
  <si>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</si>
  <si>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</si>
  <si>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</si>
  <si>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</si>
  <si>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</si>
  <si>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</si>
  <si>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</si>
  <si>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</si>
  <si>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</si>
  <si>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</si>
  <si>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</si>
  <si>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</si>
  <si>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</si>
  <si>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</si>
  <si>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</si>
  <si>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</si>
  <si>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</si>
  <si>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</si>
  <si>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</si>
  <si>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</si>
  <si>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</si>
  <si>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</si>
  <si>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</si>
  <si>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</si>
  <si>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</si>
  <si>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</si>
  <si>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</si>
  <si>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</si>
  <si>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</si>
  <si>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</si>
  <si>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</si>
  <si>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</si>
  <si>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</si>
  <si>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</si>
  <si>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</si>
  <si>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</si>
  <si>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</si>
  <si>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</si>
  <si>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</si>
  <si>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</si>
  <si>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</si>
  <si>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</si>
  <si>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</si>
  <si>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</si>
  <si>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</si>
  <si>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</si>
  <si>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</si>
  <si>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</si>
  <si>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</si>
  <si>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</si>
  <si>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</si>
  <si>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</si>
  <si>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</si>
  <si>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</si>
  <si>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</si>
  <si>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</si>
  <si>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</si>
  <si>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</si>
  <si>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</si>
  <si>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</si>
  <si>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</si>
  <si>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</si>
  <si>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</si>
  <si>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</si>
  <si>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</si>
  <si>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</si>
  <si>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</si>
  <si>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</si>
  <si>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</si>
  <si>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</si>
  <si>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</si>
  <si>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</si>
  <si>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</si>
  <si>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</si>
  <si>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</si>
  <si>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</si>
  <si>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</si>
  <si>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</si>
  <si>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</si>
  <si>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</si>
  <si>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</si>
  <si>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</si>
  <si>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</si>
  <si>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</si>
  <si>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</si>
  <si>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</si>
  <si>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</si>
  <si>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</si>
  <si>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</si>
  <si>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</si>
  <si>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</si>
  <si>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</si>
  <si>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</si>
  <si>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</si>
  <si>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</si>
  <si>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</si>
  <si>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</si>
  <si>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</si>
  <si>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</si>
  <si>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</si>
  <si>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</si>
  <si>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</si>
  <si>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</si>
  <si>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</si>
  <si>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</si>
  <si>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</si>
  <si>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</si>
  <si>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</si>
  <si>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</si>
  <si>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</si>
  <si>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</si>
  <si>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</si>
  <si>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</si>
  <si>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</si>
  <si>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</si>
  <si>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</si>
  <si>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</si>
  <si>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</si>
  <si>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</si>
  <si>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</si>
  <si>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</si>
  <si>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</si>
  <si>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</si>
  <si>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</si>
  <si>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</si>
  <si>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</si>
  <si>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</si>
  <si>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</si>
  <si>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</si>
  <si>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</si>
  <si>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</si>
  <si>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</si>
  <si>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</si>
  <si>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</si>
  <si>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</si>
  <si>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</si>
  <si>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</si>
  <si>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</si>
  <si>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</si>
  <si>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</si>
  <si>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</si>
  <si>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</si>
  <si>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</si>
  <si>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</si>
  <si>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</si>
  <si>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</si>
  <si>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</si>
  <si>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</si>
  <si>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</si>
  <si>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</si>
  <si>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</si>
  <si>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</si>
  <si>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</si>
  <si>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</si>
  <si>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</si>
  <si>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</si>
  <si>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</si>
  <si>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</si>
  <si>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</si>
  <si>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</si>
  <si>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</si>
  <si>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</si>
  <si>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</si>
  <si>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</si>
  <si>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</si>
  <si>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</si>
  <si>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</si>
  <si>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</si>
  <si>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</si>
  <si>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</si>
  <si>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</si>
  <si>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</si>
  <si>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</si>
  <si>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</si>
  <si>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</si>
  <si>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</si>
  <si>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</si>
  <si>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</si>
  <si>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</si>
  <si>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</si>
  <si>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</si>
  <si>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</si>
  <si>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</si>
  <si>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</si>
  <si>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</si>
  <si>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</si>
  <si>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</si>
  <si>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</si>
  <si>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</si>
  <si>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</si>
  <si>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</si>
  <si>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</si>
  <si>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</si>
  <si>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</si>
  <si>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</si>
  <si>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</si>
  <si>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</si>
  <si>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</si>
  <si>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</si>
  <si>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</si>
  <si>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</si>
  <si>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</si>
  <si>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</si>
  <si>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</si>
  <si>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</si>
  <si>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</si>
  <si>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</si>
  <si>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</si>
  <si>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</si>
  <si>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</si>
  <si>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</si>
  <si>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</si>
  <si>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</si>
  <si>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</si>
  <si>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</si>
  <si>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</si>
  <si>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</si>
  <si>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</si>
  <si>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</si>
  <si>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</si>
  <si>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</si>
  <si>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</si>
  <si>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</si>
  <si>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</si>
  <si>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</si>
  <si>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</si>
  <si>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</si>
  <si>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</si>
  <si>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</si>
  <si>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</si>
  <si>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</si>
  <si>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</si>
  <si>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</si>
  <si>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</si>
  <si>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</si>
  <si>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</si>
  <si>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</si>
  <si>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</si>
  <si>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</si>
  <si>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</si>
  <si>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</si>
  <si>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</si>
  <si>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</si>
  <si>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</si>
  <si>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</si>
  <si>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</si>
  <si>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</si>
  <si>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</si>
  <si>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</si>
  <si>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</si>
  <si>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</si>
  <si>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</si>
  <si>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</si>
  <si>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</si>
  <si>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</si>
  <si>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</si>
  <si>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</si>
  <si>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</si>
  <si>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</si>
  <si>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</si>
  <si>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</si>
  <si>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</si>
  <si>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</si>
  <si>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</si>
  <si>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</si>
  <si>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</si>
  <si>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</si>
  <si>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</si>
  <si>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</si>
  <si>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</si>
  <si>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</si>
  <si>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</si>
  <si>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</si>
  <si>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</si>
  <si>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</si>
  <si>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</si>
  <si>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</si>
  <si>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</si>
  <si>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</si>
  <si>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</si>
  <si>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</si>
  <si>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</si>
  <si>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</si>
  <si>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</si>
  <si>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</si>
  <si>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</si>
  <si>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</si>
  <si>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</si>
  <si>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</si>
  <si>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</si>
  <si>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</si>
  <si>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</si>
  <si>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</si>
  <si>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</si>
  <si>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</si>
  <si>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</si>
  <si>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</si>
  <si>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</si>
  <si>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</si>
  <si>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</si>
  <si>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</si>
  <si>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</si>
  <si>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</si>
  <si>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</si>
  <si>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</si>
  <si>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</si>
  <si>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</si>
  <si>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</si>
  <si>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</si>
  <si>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</si>
  <si>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</si>
  <si>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</si>
  <si>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</si>
  <si>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</si>
  <si>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</si>
  <si>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</si>
  <si>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</si>
  <si>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</si>
  <si>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</si>
  <si>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</si>
  <si>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</si>
  <si>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</si>
  <si>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</si>
  <si>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</si>
  <si>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</si>
  <si>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</si>
  <si>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</si>
  <si>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</si>
  <si>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</si>
  <si>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</si>
  <si>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</si>
  <si>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</si>
  <si>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</si>
  <si>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</si>
  <si>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</si>
  <si>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</si>
  <si>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</si>
  <si>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</si>
  <si>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</si>
  <si>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</si>
  <si>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</si>
  <si>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</si>
  <si>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</si>
  <si>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</si>
  <si>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</si>
  <si>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</si>
  <si>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</si>
  <si>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</si>
  <si>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</si>
  <si>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</si>
  <si>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</si>
  <si>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</si>
  <si>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</si>
  <si>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</si>
  <si>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</si>
  <si>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</si>
  <si>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</si>
  <si>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</si>
  <si>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</si>
  <si>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</si>
  <si>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</si>
  <si>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</si>
  <si>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</si>
  <si>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</si>
  <si>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</si>
  <si>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</si>
  <si>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</si>
  <si>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</si>
  <si>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</si>
  <si>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</si>
  <si>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</si>
  <si>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</si>
  <si>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</si>
  <si>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</si>
  <si>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</si>
  <si>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</si>
  <si>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</si>
  <si>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</si>
  <si>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</si>
  <si>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</si>
  <si>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</si>
  <si>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</si>
  <si>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</si>
  <si>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</si>
  <si>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</si>
  <si>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</si>
  <si>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</si>
  <si>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</si>
  <si>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</si>
  <si>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</si>
  <si>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</si>
  <si>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</si>
  <si>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</si>
  <si>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</si>
  <si>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</si>
  <si>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</si>
  <si>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</si>
  <si>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</si>
  <si>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</si>
  <si>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</si>
  <si>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</si>
  <si>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</si>
  <si>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</si>
  <si>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</si>
  <si>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</si>
  <si>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</si>
  <si>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</si>
  <si>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</si>
  <si>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</si>
  <si>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</si>
  <si>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</si>
  <si>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</si>
  <si>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</si>
  <si>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</si>
  <si>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</si>
  <si>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</si>
  <si>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</si>
  <si>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</si>
  <si>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</si>
  <si>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</si>
  <si>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</si>
  <si>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</si>
  <si>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</si>
  <si>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</si>
  <si>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</si>
  <si>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</si>
  <si>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</si>
  <si>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</si>
  <si>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</si>
  <si>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</si>
  <si>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</si>
  <si>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</si>
  <si>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</si>
  <si>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</si>
  <si>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</si>
  <si>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</si>
  <si>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</si>
  <si>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</si>
  <si>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</si>
  <si>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</si>
  <si>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</si>
  <si>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</si>
  <si>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</si>
  <si>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</si>
  <si>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</si>
  <si>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</si>
  <si>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</si>
  <si>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</si>
  <si>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</si>
  <si>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</si>
  <si>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</si>
  <si>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</si>
  <si>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</si>
  <si>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</si>
  <si>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</si>
  <si>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</si>
  <si>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</si>
  <si>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</si>
  <si>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</si>
  <si>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</si>
  <si>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</si>
  <si>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</si>
  <si>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</si>
  <si>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</si>
  <si>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</si>
  <si>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</si>
  <si>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</si>
  <si>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</si>
  <si>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</si>
  <si>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</si>
  <si>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</si>
  <si>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</si>
  <si>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</si>
  <si>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</si>
  <si>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</si>
  <si>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</si>
  <si>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</si>
  <si>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</si>
  <si>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</si>
  <si>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</si>
  <si>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</si>
  <si>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</si>
  <si>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</si>
  <si>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</si>
  <si>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</si>
  <si>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</si>
  <si>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</si>
  <si>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</si>
  <si>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</si>
  <si>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</si>
  <si>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</si>
  <si>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</si>
  <si>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</si>
  <si>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</si>
  <si>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</si>
  <si>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</si>
  <si>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</si>
  <si>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</si>
  <si>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</si>
  <si>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</si>
  <si>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</si>
  <si>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</si>
  <si>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</si>
  <si>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</si>
  <si>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</si>
  <si>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</si>
  <si>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</si>
  <si>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</si>
  <si>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</si>
  <si>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</si>
  <si>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</si>
  <si>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</si>
  <si>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</si>
  <si>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</si>
  <si>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</si>
  <si>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</si>
  <si>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</si>
  <si>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</si>
  <si>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</si>
  <si>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</si>
  <si>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</si>
  <si>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</si>
  <si>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</si>
  <si>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</si>
  <si>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</si>
  <si>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</si>
  <si>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</si>
  <si>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</si>
  <si>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</si>
  <si>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</si>
  <si>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</si>
  <si>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</si>
  <si>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</si>
  <si>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</si>
  <si>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</si>
  <si>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</si>
  <si>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</si>
  <si>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</si>
  <si>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</si>
  <si>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</si>
  <si>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</si>
  <si>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</si>
  <si>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</si>
  <si>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</si>
  <si>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</si>
  <si>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</si>
  <si>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</si>
  <si>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</si>
  <si>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</si>
  <si>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</si>
  <si>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</si>
  <si>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</si>
  <si>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</si>
  <si>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</si>
  <si>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</si>
  <si>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</si>
  <si>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</si>
  <si>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</si>
  <si>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</si>
  <si>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</si>
  <si>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</si>
  <si>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</si>
  <si>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</si>
  <si>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</si>
  <si>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</si>
  <si>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</si>
  <si>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</si>
  <si>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</si>
  <si>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</si>
  <si>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</si>
  <si>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</si>
  <si>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</si>
  <si>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</si>
  <si>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</si>
  <si>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</si>
  <si>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</si>
  <si>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</si>
  <si>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</si>
  <si>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</si>
  <si>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</si>
  <si>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</si>
  <si>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</si>
  <si>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</si>
  <si>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</si>
  <si>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</si>
  <si>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</si>
  <si>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</si>
  <si>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</si>
  <si>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</si>
  <si>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</si>
  <si>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</si>
  <si>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</si>
  <si>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</si>
  <si>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</si>
  <si>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</si>
  <si>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</si>
  <si>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</si>
  <si>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</si>
  <si>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</si>
  <si>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</si>
  <si>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</si>
  <si>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</si>
  <si>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</si>
  <si>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</si>
  <si>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</si>
  <si>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</si>
  <si>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</si>
  <si>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</si>
  <si>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</si>
  <si>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</si>
  <si>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</si>
  <si>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</si>
  <si>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</si>
  <si>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</si>
  <si>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</si>
  <si>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</si>
  <si>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</si>
  <si>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</si>
  <si>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</si>
  <si>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</si>
  <si>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</si>
  <si>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</si>
  <si>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</si>
  <si>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</si>
  <si>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</si>
  <si>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</si>
  <si>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</si>
  <si>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</si>
  <si>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</si>
  <si>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</si>
  <si>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</si>
  <si>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</si>
  <si>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</si>
  <si>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</si>
  <si>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</si>
  <si>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</si>
  <si>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</si>
  <si>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</si>
  <si>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</si>
  <si>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</si>
  <si>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</si>
  <si>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</si>
  <si>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</si>
  <si>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</si>
  <si>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</si>
  <si>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</si>
  <si>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</si>
  <si>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</si>
  <si>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</si>
  <si>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</si>
  <si>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</si>
  <si>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</si>
  <si>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</si>
  <si>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</si>
  <si>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</si>
  <si>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</si>
  <si>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</si>
  <si>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</si>
  <si>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</si>
  <si>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</si>
  <si>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</si>
  <si>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</si>
  <si>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</si>
  <si>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</si>
  <si>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</si>
  <si>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</si>
  <si>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</si>
  <si>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</si>
  <si>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</si>
  <si>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</si>
  <si>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</si>
  <si>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</si>
  <si>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</si>
  <si>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</si>
  <si>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</si>
  <si>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</si>
  <si>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</si>
  <si>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</si>
  <si>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</si>
  <si>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</si>
  <si>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</si>
  <si>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</si>
  <si>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</si>
  <si>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</si>
  <si>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</si>
  <si>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</si>
  <si>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</si>
  <si>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</si>
  <si>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</si>
  <si>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</si>
  <si>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</si>
  <si>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</si>
  <si>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</si>
  <si>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</si>
  <si>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</si>
  <si>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</si>
  <si>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</si>
  <si>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</si>
  <si>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</si>
  <si>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</si>
  <si>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</si>
  <si>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</si>
  <si>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</si>
  <si>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</si>
  <si>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</si>
  <si>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</si>
  <si>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</si>
  <si>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</si>
  <si>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</si>
  <si>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</si>
  <si>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</si>
  <si>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</si>
  <si>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</si>
  <si>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</si>
  <si>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</si>
  <si>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</si>
  <si>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</si>
  <si>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</si>
  <si>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</si>
  <si>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</si>
  <si>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</si>
  <si>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</si>
  <si>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</si>
  <si>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</si>
  <si>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</si>
  <si>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</si>
  <si>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</si>
  <si>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</si>
  <si>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</si>
  <si>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</si>
  <si>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</si>
  <si>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</si>
  <si>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</si>
  <si>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</si>
  <si>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</si>
  <si>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</si>
  <si>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</si>
  <si>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</si>
  <si>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</si>
  <si>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</si>
  <si>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</si>
  <si>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</si>
  <si>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</si>
  <si>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</si>
  <si>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</si>
  <si>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</si>
  <si>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</si>
  <si>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</si>
  <si>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</si>
  <si>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</si>
  <si>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</si>
  <si>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</si>
  <si>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</si>
  <si>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</si>
  <si>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</si>
  <si>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</si>
  <si>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</si>
  <si>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</si>
  <si>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</si>
  <si>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</si>
  <si>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</si>
  <si>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</si>
  <si>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</si>
  <si>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</si>
  <si>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</si>
  <si>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</si>
  <si>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</si>
  <si>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</si>
  <si>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</si>
  <si>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</si>
  <si>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</si>
  <si>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</si>
  <si>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</si>
  <si>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</si>
  <si>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</si>
  <si>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</si>
  <si>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</si>
  <si>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</si>
  <si>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</si>
  <si>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</si>
  <si>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</si>
  <si>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</si>
  <si>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</si>
  <si>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</si>
  <si>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</si>
  <si>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</si>
  <si>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</si>
  <si>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</si>
  <si>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</si>
  <si>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</si>
  <si>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</si>
  <si>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</si>
  <si>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</si>
  <si>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</si>
  <si>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</si>
  <si>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</si>
  <si>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</si>
  <si>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</si>
  <si>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</si>
  <si>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</si>
  <si>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</si>
  <si>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</si>
  <si>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</si>
  <si>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</si>
  <si>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</si>
  <si>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</si>
  <si>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</si>
  <si>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</si>
  <si>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</si>
  <si>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</si>
  <si>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</si>
  <si>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</si>
  <si>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</si>
  <si>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</si>
  <si>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</si>
  <si>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</si>
  <si>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</si>
  <si>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</si>
  <si>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</si>
  <si>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</si>
  <si>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</si>
  <si>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</si>
  <si>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</si>
  <si>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</si>
  <si>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</si>
  <si>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</si>
  <si>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</si>
  <si>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</si>
  <si>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</si>
  <si>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</si>
  <si>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</si>
  <si>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</si>
  <si>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</si>
  <si>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</si>
  <si>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</si>
  <si>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</si>
  <si>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</si>
  <si>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</si>
  <si>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</si>
  <si>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</si>
  <si>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</si>
  <si>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</si>
  <si>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</si>
  <si>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</si>
  <si>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</si>
  <si>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</si>
  <si>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</si>
  <si>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</si>
  <si>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</si>
  <si>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</si>
  <si>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</si>
  <si>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</si>
  <si>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</si>
  <si>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</si>
  <si>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</si>
  <si>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</si>
  <si>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</si>
  <si>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</si>
  <si>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</si>
  <si>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</si>
  <si>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</si>
  <si>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</si>
  <si>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</si>
  <si>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</si>
  <si>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</si>
  <si>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</si>
  <si>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</si>
  <si>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</si>
  <si>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</si>
  <si>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</si>
  <si>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</si>
  <si>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</si>
  <si>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</si>
  <si>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</si>
  <si>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</si>
  <si>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</si>
  <si>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</si>
  <si>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</si>
  <si>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</si>
  <si>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</si>
  <si>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</si>
  <si>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</si>
  <si>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</si>
  <si>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</si>
  <si>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</si>
  <si>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</si>
  <si>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</si>
  <si>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</si>
  <si>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</si>
  <si>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</si>
  <si>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</si>
  <si>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</si>
  <si>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</si>
  <si>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</si>
  <si>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</si>
  <si>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</si>
  <si>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</si>
  <si>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</si>
  <si>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</si>
  <si>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</si>
  <si>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</si>
  <si>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</si>
  <si>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</si>
  <si>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</si>
  <si>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</si>
  <si>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</si>
  <si>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</si>
  <si>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</si>
  <si>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</si>
  <si>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</si>
  <si>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</si>
  <si>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</si>
  <si>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</si>
  <si>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</si>
  <si>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</si>
  <si>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</si>
  <si>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</si>
  <si>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</si>
  <si>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</si>
  <si>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</si>
  <si>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</si>
  <si>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</si>
  <si>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</si>
  <si>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</si>
  <si>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</si>
  <si>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</si>
  <si>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</si>
  <si>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</si>
  <si>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</si>
  <si>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</si>
  <si>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</si>
  <si>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</si>
  <si>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</si>
  <si>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</si>
  <si>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</si>
  <si>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</si>
  <si>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</si>
  <si>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</si>
  <si>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</si>
  <si>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</si>
  <si>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</si>
  <si>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</si>
  <si>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</si>
  <si>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</si>
  <si>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</si>
  <si>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</si>
  <si>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</si>
  <si>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</si>
  <si>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</si>
  <si>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</si>
  <si>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</si>
  <si>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</si>
  <si>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</si>
  <si>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</si>
  <si>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</si>
  <si>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</si>
  <si>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</si>
  <si>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</si>
  <si>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</si>
  <si>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</si>
  <si>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</si>
  <si>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</si>
  <si>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</si>
  <si>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</si>
  <si>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</si>
  <si>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</si>
  <si>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</si>
  <si>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</si>
  <si>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</si>
  <si>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</si>
  <si>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</si>
  <si>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</si>
  <si>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</si>
  <si>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</si>
  <si>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</si>
  <si>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</si>
  <si>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</si>
  <si>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</si>
  <si>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</si>
  <si>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</si>
  <si>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</si>
  <si>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</si>
  <si>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</si>
  <si>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</si>
  <si>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</si>
  <si>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</si>
  <si>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</si>
  <si>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</si>
  <si>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</si>
  <si>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</si>
  <si>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</si>
  <si>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</si>
  <si>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</si>
  <si>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</si>
  <si>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</si>
  <si>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</si>
  <si>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</si>
  <si>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</si>
  <si>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</si>
  <si>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</si>
  <si>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</si>
  <si>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</si>
  <si>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</si>
  <si>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</si>
  <si>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</si>
  <si>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</si>
  <si>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</si>
  <si>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</si>
  <si>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</si>
  <si>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</si>
  <si>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</si>
  <si>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</si>
  <si>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</si>
  <si>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</si>
  <si>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</si>
  <si>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</si>
  <si>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</si>
  <si>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</si>
  <si>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</si>
  <si>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</si>
  <si>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</si>
  <si>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</si>
  <si>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</si>
  <si>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</si>
  <si>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</si>
  <si>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</si>
  <si>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</si>
  <si>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</si>
  <si>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</si>
  <si>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</si>
  <si>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</si>
  <si>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</si>
  <si>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</si>
  <si>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</si>
  <si>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</si>
  <si>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</si>
  <si>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</si>
  <si>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</si>
  <si>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</si>
  <si>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</si>
  <si>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</si>
  <si>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</si>
  <si>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</si>
  <si>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</si>
  <si>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</si>
  <si>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</si>
  <si>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</si>
  <si>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</si>
  <si>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</si>
  <si>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</si>
  <si>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</si>
  <si>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</si>
  <si>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</si>
  <si>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</si>
  <si>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</si>
  <si>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</si>
  <si>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</si>
  <si>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</si>
  <si>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</si>
  <si>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</si>
  <si>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</si>
  <si>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</si>
  <si>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</si>
  <si>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</si>
  <si>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</si>
  <si>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</si>
  <si>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</si>
  <si>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</si>
  <si>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</si>
  <si>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</si>
  <si>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</si>
  <si>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</si>
  <si>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</si>
  <si>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</si>
  <si>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</si>
  <si>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</si>
  <si>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</si>
  <si>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</si>
  <si>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</si>
  <si>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</si>
  <si>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</si>
  <si>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</si>
  <si>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</si>
  <si>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</si>
  <si>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</si>
  <si>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</si>
  <si>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</si>
  <si>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</si>
  <si>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</si>
  <si>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</si>
  <si>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</si>
  <si>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</si>
  <si>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</si>
  <si>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</si>
  <si>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</si>
  <si>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</si>
  <si>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</si>
  <si>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</si>
  <si>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</si>
  <si>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</si>
  <si>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</si>
  <si>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</si>
  <si>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</si>
  <si>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</si>
  <si>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</si>
  <si>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</si>
  <si>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</si>
  <si>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</si>
  <si>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</si>
  <si>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</si>
  <si>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</si>
  <si>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</si>
  <si>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</si>
  <si>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</si>
  <si>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</si>
  <si>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</si>
  <si>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</si>
  <si>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</si>
  <si>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</si>
  <si>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</si>
  <si>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</si>
  <si>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</si>
  <si>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</si>
  <si>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</si>
  <si>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</si>
  <si>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</si>
  <si>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</si>
  <si>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</si>
  <si>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</si>
  <si>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</si>
  <si>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</si>
  <si>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</si>
  <si>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</si>
  <si>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</si>
  <si>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</si>
  <si>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</si>
  <si>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</si>
  <si>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</si>
  <si>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</si>
  <si>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</si>
  <si>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</si>
  <si>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</si>
  <si>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</si>
  <si>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</si>
  <si>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</si>
  <si>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</si>
  <si>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</si>
  <si>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</si>
  <si>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</si>
  <si>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</si>
  <si>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</si>
  <si>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</si>
  <si>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</si>
  <si>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</si>
  <si>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</si>
  <si>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</si>
  <si>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</si>
  <si>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</si>
  <si>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</si>
  <si>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</si>
  <si>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</si>
  <si>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</si>
  <si>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</si>
  <si>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</si>
  <si>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</si>
  <si>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</si>
  <si>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</si>
  <si>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</si>
  <si>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</si>
  <si>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</si>
  <si>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</si>
  <si>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</si>
  <si>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</si>
  <si>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</si>
  <si>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</si>
  <si>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</si>
  <si>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</si>
  <si>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</si>
  <si>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</si>
  <si>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</si>
  <si>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</si>
  <si>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</si>
  <si>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</si>
  <si>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</si>
  <si>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</si>
  <si>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</si>
  <si>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</si>
  <si>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</si>
  <si>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</si>
  <si>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</si>
  <si>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</si>
  <si>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</si>
  <si>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</si>
  <si>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</si>
  <si>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</si>
  <si>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</si>
  <si>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</si>
  <si>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</si>
  <si>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</si>
  <si>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</si>
  <si>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</si>
  <si>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</si>
  <si>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</si>
  <si>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</si>
  <si>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</si>
  <si>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</si>
  <si>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</si>
  <si>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</si>
  <si>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</si>
  <si>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</si>
  <si>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</si>
  <si>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</si>
  <si>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</si>
  <si>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</si>
  <si>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</si>
  <si>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</si>
  <si>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</si>
  <si>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</si>
  <si>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</si>
  <si>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</si>
  <si>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</si>
  <si>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</si>
  <si>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</si>
  <si>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</si>
  <si>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</si>
  <si>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</si>
  <si>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</si>
  <si>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</si>
  <si>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</si>
  <si>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</si>
  <si>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</si>
  <si>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</si>
  <si>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</si>
  <si>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</si>
  <si>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</si>
  <si>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</si>
  <si>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</si>
  <si>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</si>
  <si>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</si>
  <si>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</si>
  <si>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</si>
  <si>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</si>
  <si>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</si>
  <si>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</si>
  <si>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</si>
  <si>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</si>
  <si>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</si>
  <si>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</si>
  <si>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</si>
  <si>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</si>
  <si>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</si>
  <si>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</si>
  <si>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</si>
  <si>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</si>
  <si>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</si>
  <si>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</si>
  <si>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</si>
  <si>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</si>
  <si>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</si>
  <si>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</si>
  <si>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</si>
  <si>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</si>
  <si>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</si>
  <si>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</si>
  <si>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</si>
  <si>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</si>
  <si>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</si>
  <si>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</si>
  <si>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</si>
  <si>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</si>
  <si>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</si>
  <si>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</si>
  <si>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</si>
  <si>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</si>
  <si>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</si>
  <si>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</si>
  <si>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</si>
  <si>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</si>
  <si>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</si>
  <si>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</si>
  <si>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</si>
  <si>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</si>
  <si>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</si>
  <si>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</si>
  <si>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</si>
  <si>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</si>
  <si>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</si>
  <si>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</si>
  <si>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</si>
  <si>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</si>
  <si>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</si>
  <si>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</si>
  <si>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</si>
  <si>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</si>
  <si>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</si>
  <si>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</si>
  <si>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</si>
  <si>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</si>
  <si>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</si>
  <si>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</si>
  <si>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</si>
  <si>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</si>
  <si>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</si>
  <si>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</si>
  <si>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</si>
  <si>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</si>
  <si>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</si>
  <si>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</si>
  <si>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</si>
  <si>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</si>
  <si>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</si>
  <si>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</si>
  <si>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</si>
  <si>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</si>
  <si>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</si>
  <si>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</si>
  <si>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</si>
  <si>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</si>
  <si>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</si>
  <si>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</si>
  <si>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</si>
  <si>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</si>
  <si>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</si>
  <si>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</si>
  <si>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</si>
  <si>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</si>
  <si>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</si>
  <si>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</si>
  <si>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</si>
  <si>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</si>
  <si>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</si>
  <si>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</si>
  <si>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</si>
  <si>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</si>
  <si>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</si>
  <si>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</si>
  <si>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</si>
  <si>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</si>
  <si>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</si>
  <si>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</si>
  <si>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</si>
  <si>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</si>
  <si>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</si>
  <si>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</si>
  <si>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</si>
  <si>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</si>
  <si>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</si>
  <si>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</si>
  <si>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</si>
  <si>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</si>
  <si>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</si>
  <si>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</si>
  <si>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</si>
  <si>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</si>
  <si>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</si>
  <si>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</si>
  <si>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</si>
  <si>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</si>
  <si>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</si>
  <si>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</si>
  <si>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</si>
  <si>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</si>
  <si>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</si>
  <si>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</si>
  <si>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</si>
  <si>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</si>
  <si>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</si>
  <si>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</si>
  <si>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</si>
  <si>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</si>
  <si>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</si>
  <si>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</si>
  <si>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</si>
  <si>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</si>
  <si>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</si>
  <si>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</si>
  <si>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</si>
  <si>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</si>
  <si>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</si>
  <si>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</si>
  <si>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</si>
  <si>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</si>
  <si>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</si>
  <si>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</si>
  <si>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</si>
  <si>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</si>
  <si>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</si>
  <si>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</si>
  <si>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</si>
  <si>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</si>
  <si>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</si>
  <si>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</si>
  <si>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</si>
  <si>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</si>
  <si>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</si>
  <si>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</si>
  <si>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</si>
  <si>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</si>
  <si>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</si>
  <si>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</si>
  <si>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</si>
  <si>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</si>
  <si>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</si>
  <si>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</si>
  <si>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</si>
  <si>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</si>
  <si>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</si>
  <si>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</si>
  <si>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</si>
  <si>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</si>
  <si>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</si>
  <si>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</si>
  <si>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</si>
  <si>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</si>
  <si>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</si>
  <si>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</si>
  <si>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</si>
  <si>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</si>
  <si>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</si>
  <si>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</si>
  <si>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</si>
  <si>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</si>
  <si>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</si>
  <si>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</si>
  <si>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</si>
  <si>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</si>
  <si>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</si>
  <si>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</si>
  <si>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</si>
  <si>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</si>
  <si>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</si>
  <si>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</si>
  <si>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</si>
  <si>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</si>
  <si>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</si>
  <si>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</si>
  <si>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</si>
  <si>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</si>
  <si>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</si>
  <si>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</si>
  <si>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</si>
  <si>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</si>
  <si>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</si>
  <si>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</si>
  <si>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</si>
  <si>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</si>
  <si>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</si>
  <si>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</si>
  <si>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</si>
  <si>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</si>
  <si>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</si>
  <si>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</si>
  <si>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</si>
  <si>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</si>
  <si>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</si>
  <si>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</si>
  <si>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</si>
  <si>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</si>
  <si>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</si>
  <si>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</si>
  <si>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</si>
  <si>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</si>
  <si>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</si>
  <si>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</si>
  <si>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</si>
  <si>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</si>
  <si>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</si>
  <si>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</si>
  <si>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</si>
  <si>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</si>
  <si>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</si>
  <si>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</si>
  <si>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</si>
  <si>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</si>
  <si>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</si>
  <si>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</si>
  <si>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</si>
  <si>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</si>
  <si>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</si>
  <si>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</si>
  <si>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</si>
  <si>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</si>
  <si>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</si>
  <si>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</si>
  <si>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</si>
  <si>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</si>
  <si>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</si>
  <si>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</si>
  <si>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</si>
  <si>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</si>
  <si>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</si>
  <si>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</si>
  <si>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</si>
  <si>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</si>
  <si>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</si>
  <si>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</si>
  <si>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</si>
  <si>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</si>
  <si>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</si>
  <si>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</si>
  <si>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</si>
  <si>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</si>
  <si>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</si>
  <si>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</si>
  <si>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</si>
  <si>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</si>
  <si>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</si>
  <si>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</si>
  <si>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</si>
  <si>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</si>
  <si>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</si>
  <si>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</si>
  <si>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</si>
  <si>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</si>
  <si>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</si>
  <si>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</si>
  <si>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</si>
  <si>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</si>
  <si>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</si>
  <si>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</si>
  <si>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</si>
  <si>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</si>
  <si>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</si>
  <si>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</si>
  <si>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</si>
  <si>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</si>
  <si>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</si>
  <si>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</si>
  <si>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</si>
  <si>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</si>
  <si>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</si>
  <si>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</si>
  <si>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</si>
  <si>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</si>
  <si>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</si>
  <si>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</si>
  <si>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</si>
  <si>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</si>
  <si>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</si>
  <si>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</si>
  <si>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</si>
  <si>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</si>
  <si>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</si>
  <si>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</si>
  <si>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</si>
  <si>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</si>
  <si>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</si>
  <si>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</si>
  <si>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</si>
  <si>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</si>
  <si>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</si>
  <si>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</si>
  <si>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</si>
  <si>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</si>
  <si>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</si>
  <si>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</si>
  <si>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</si>
  <si>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</si>
  <si>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</si>
  <si>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</si>
  <si>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</si>
  <si>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</si>
  <si>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</si>
  <si>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</si>
  <si>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</si>
  <si>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</si>
  <si>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</si>
  <si>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</si>
  <si>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</si>
  <si>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</si>
  <si>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</si>
  <si>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</si>
  <si>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</si>
  <si>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</si>
  <si>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</si>
  <si>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</si>
  <si>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</si>
  <si>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</si>
  <si>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</si>
  <si>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</si>
  <si>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</si>
  <si>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</si>
  <si>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</si>
  <si>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</si>
  <si>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</si>
  <si>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</si>
  <si>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</si>
  <si>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</si>
  <si>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</si>
  <si>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</si>
  <si>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</si>
  <si>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</si>
  <si>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</si>
  <si>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</si>
  <si>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</si>
  <si>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</si>
  <si>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</si>
  <si>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</si>
  <si>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</si>
  <si>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</si>
  <si>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</si>
  <si>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</si>
  <si>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</si>
  <si>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</si>
  <si>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</si>
  <si>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</si>
  <si>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</si>
  <si>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</si>
  <si>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</si>
  <si>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</si>
  <si>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</si>
  <si>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</si>
  <si>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</si>
  <si>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</si>
  <si>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</si>
  <si>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</si>
  <si>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</si>
  <si>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</si>
  <si>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</si>
  <si>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</si>
  <si>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</si>
  <si>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</si>
  <si>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</si>
  <si>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</si>
  <si>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</si>
  <si>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</si>
  <si>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</si>
  <si>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</si>
  <si>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</si>
  <si>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</si>
  <si>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</si>
  <si>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</si>
  <si>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</si>
  <si>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</si>
  <si>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</si>
  <si>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</si>
  <si>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</si>
  <si>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</si>
  <si>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</si>
  <si>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</si>
  <si>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</si>
  <si>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</si>
  <si>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</si>
  <si>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</si>
  <si>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</si>
  <si>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</si>
  <si>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</si>
  <si>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</si>
  <si>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</si>
  <si>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</si>
  <si>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</si>
  <si>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</si>
  <si>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</si>
  <si>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</si>
  <si>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</si>
  <si>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</si>
  <si>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</si>
  <si>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</si>
  <si>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</si>
  <si>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</si>
  <si>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</si>
  <si>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</si>
  <si>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</si>
  <si>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</si>
  <si>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</si>
  <si>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</si>
  <si>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</si>
  <si>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</si>
  <si>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</si>
  <si>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</si>
  <si>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</si>
  <si>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</si>
  <si>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</si>
  <si>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</si>
  <si>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</si>
  <si>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</si>
  <si>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</si>
  <si>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</si>
  <si>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</si>
  <si>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</si>
  <si>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</si>
  <si>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</si>
  <si>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</si>
  <si>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</si>
  <si>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</si>
  <si>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</si>
  <si>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</si>
  <si>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</si>
  <si>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</si>
  <si>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</si>
  <si>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</si>
  <si>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</si>
  <si>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</si>
  <si>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</si>
  <si>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</si>
  <si>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</si>
  <si>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</si>
  <si>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</si>
  <si>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</si>
  <si>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</si>
  <si>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</si>
  <si>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</si>
  <si>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</si>
  <si>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</si>
  <si>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</si>
  <si>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</si>
  <si>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</si>
  <si>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</si>
  <si>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</si>
  <si>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</si>
  <si>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</si>
  <si>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</si>
  <si>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</si>
  <si>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</si>
  <si>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</si>
  <si>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</si>
  <si>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</si>
  <si>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</si>
  <si>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</si>
  <si>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</si>
  <si>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</si>
  <si>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</si>
  <si>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</si>
  <si>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</si>
  <si>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</si>
  <si>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</si>
  <si>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</si>
  <si>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</si>
  <si>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</si>
  <si>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</si>
  <si>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</si>
  <si>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</si>
  <si>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</si>
  <si>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</si>
  <si>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</si>
  <si>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</si>
  <si>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</si>
  <si>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</si>
  <si>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</si>
  <si>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</si>
  <si>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</si>
  <si>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</si>
  <si>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</si>
  <si>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</si>
  <si>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</si>
  <si>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</si>
  <si>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</si>
  <si>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</si>
  <si>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</si>
  <si>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</si>
  <si>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</si>
  <si>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</si>
  <si>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</si>
  <si>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</si>
  <si>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</si>
  <si>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</si>
  <si>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</si>
  <si>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</si>
  <si>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</si>
  <si>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</si>
  <si>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</si>
  <si>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</si>
  <si>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</si>
  <si>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</si>
  <si>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</si>
  <si>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</si>
  <si>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</si>
  <si>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</si>
  <si>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</si>
  <si>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</si>
  <si>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</si>
  <si>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</si>
  <si>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</si>
  <si>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</si>
  <si>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</si>
  <si>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</si>
  <si>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</si>
  <si>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</si>
  <si>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</si>
  <si>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</si>
  <si>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</si>
  <si>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</si>
  <si>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</si>
  <si>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</si>
  <si>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</si>
  <si>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</si>
  <si>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</si>
  <si>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</si>
  <si>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</si>
  <si>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</si>
  <si>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</si>
  <si>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</si>
  <si>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</si>
  <si>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</si>
  <si>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</si>
  <si>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</si>
  <si>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</si>
  <si>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</si>
  <si>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</si>
  <si>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</si>
  <si>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</si>
  <si>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</si>
  <si>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</si>
  <si>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</si>
  <si>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</si>
  <si>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</si>
  <si>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</si>
  <si>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</si>
  <si>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</si>
  <si>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</si>
  <si>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</si>
  <si>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</si>
  <si>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</si>
  <si>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</si>
  <si>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</si>
  <si>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</si>
  <si>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</si>
  <si>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</si>
  <si>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</si>
  <si>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</si>
  <si>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</si>
  <si>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</si>
  <si>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</si>
  <si>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</si>
  <si>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</si>
  <si>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</si>
  <si>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</si>
  <si>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</si>
  <si>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</si>
  <si>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</si>
  <si>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</si>
  <si>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</si>
  <si>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</si>
  <si>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</si>
  <si>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</si>
  <si>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</si>
  <si>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</si>
  <si>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</si>
  <si>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</si>
  <si>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</si>
  <si>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</si>
  <si>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</si>
  <si>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</si>
  <si>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</si>
  <si>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</si>
  <si>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</si>
  <si>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</si>
  <si>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</si>
  <si>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</si>
  <si>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</si>
  <si>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</si>
  <si>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</si>
  <si>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</si>
  <si>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</si>
  <si>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</si>
  <si>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</si>
  <si>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</si>
  <si>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</si>
  <si>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</si>
  <si>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</si>
  <si>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</si>
  <si>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</si>
  <si>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</si>
  <si>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</si>
  <si>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</si>
  <si>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</si>
  <si>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</si>
  <si>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</si>
  <si>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</si>
  <si>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</si>
  <si>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</si>
  <si>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</si>
  <si>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</si>
  <si>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</si>
  <si>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</si>
  <si>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</si>
  <si>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</si>
  <si>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</si>
  <si>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</si>
  <si>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</si>
  <si>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</si>
  <si>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</si>
  <si>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</si>
  <si>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</si>
  <si>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</si>
  <si>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</si>
  <si>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</si>
  <si>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</si>
  <si>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</si>
  <si>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</si>
  <si>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</si>
  <si>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</si>
  <si>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</si>
  <si>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</si>
  <si>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</si>
  <si>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</si>
  <si>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</si>
  <si>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</si>
  <si>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</si>
  <si>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</si>
  <si>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</si>
  <si>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</si>
  <si>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</si>
  <si>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</si>
  <si>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</si>
  <si>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</si>
  <si>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</si>
  <si>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</si>
  <si>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</si>
  <si>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</si>
  <si>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</si>
  <si>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</si>
  <si>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</si>
  <si>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</si>
  <si>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</si>
  <si>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</si>
  <si>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</si>
  <si>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</si>
  <si>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</si>
  <si>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</si>
  <si>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</si>
  <si>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</si>
  <si>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</si>
  <si>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</si>
  <si>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</si>
  <si>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</si>
  <si>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</si>
  <si>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</si>
  <si>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</si>
  <si>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</si>
  <si>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</si>
  <si>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</si>
  <si>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</si>
  <si>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</si>
  <si>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</si>
  <si>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</si>
  <si>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</si>
  <si>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</si>
  <si>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</si>
  <si>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</si>
  <si>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</si>
  <si>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</si>
  <si>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</si>
  <si>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</si>
  <si>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</si>
  <si>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</si>
  <si>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</si>
  <si>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</si>
  <si>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</si>
  <si>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</si>
  <si>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</si>
  <si>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</si>
  <si>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</si>
  <si>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</si>
  <si>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</si>
  <si>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</si>
  <si>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</si>
  <si>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</si>
  <si>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</si>
  <si>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</si>
  <si>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</si>
  <si>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</si>
  <si>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</si>
  <si>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</si>
  <si>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</si>
  <si>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</si>
  <si>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</si>
  <si>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</si>
  <si>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</si>
  <si>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</si>
  <si>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</si>
  <si>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</si>
  <si>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</si>
  <si>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</si>
  <si>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</si>
  <si>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</si>
  <si>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</si>
  <si>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</si>
  <si>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</si>
  <si>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</si>
  <si>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</si>
  <si>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</si>
  <si>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</si>
  <si>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</si>
  <si>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</si>
  <si>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</si>
  <si>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</si>
  <si>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</si>
  <si>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</si>
  <si>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</si>
  <si>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</si>
  <si>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</si>
  <si>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</si>
  <si>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</si>
  <si>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</si>
  <si>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</si>
  <si>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</si>
  <si>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</si>
  <si>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</si>
  <si>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</si>
  <si>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</si>
  <si>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</si>
  <si>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</si>
  <si>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</si>
  <si>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</si>
  <si>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</si>
  <si>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</si>
  <si>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</si>
  <si>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</si>
  <si>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</si>
  <si>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</si>
  <si>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</si>
  <si>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</si>
  <si>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</si>
  <si>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</si>
  <si>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</si>
  <si>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</si>
  <si>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</si>
  <si>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</si>
  <si>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</si>
  <si>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</si>
  <si>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</si>
  <si>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</si>
  <si>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</si>
  <si>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</si>
  <si>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</si>
  <si>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</si>
  <si>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</si>
  <si>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</si>
  <si>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</si>
  <si>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</si>
  <si>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</si>
  <si>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</si>
  <si>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</si>
  <si>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</si>
  <si>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</si>
  <si>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</si>
  <si>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</si>
  <si>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</si>
  <si>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</si>
  <si>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</si>
  <si>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</si>
  <si>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</si>
  <si>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</si>
  <si>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</si>
  <si>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</si>
  <si>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</si>
  <si>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</si>
  <si>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</si>
  <si>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</si>
  <si>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</si>
  <si>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</si>
  <si>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</si>
  <si>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</si>
  <si>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</si>
  <si>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</si>
  <si>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</si>
  <si>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</si>
  <si>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</si>
  <si>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</si>
  <si>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</si>
  <si>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</si>
  <si>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</si>
  <si>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</si>
  <si>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</si>
  <si>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</si>
  <si>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</si>
  <si>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</si>
  <si>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</si>
  <si>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</si>
  <si>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</si>
  <si>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</si>
  <si>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</si>
  <si>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</si>
  <si>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</si>
  <si>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</si>
  <si>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</si>
  <si>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</si>
  <si>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</si>
  <si>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</si>
  <si>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</si>
  <si>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</si>
  <si>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</si>
  <si>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</si>
  <si>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</si>
  <si>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</si>
  <si>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</si>
  <si>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</si>
  <si>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</si>
  <si>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</si>
  <si>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</si>
  <si>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</si>
  <si>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</si>
  <si>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</si>
  <si>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</si>
  <si>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</si>
  <si>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</si>
  <si>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</si>
  <si>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</si>
  <si>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</si>
  <si>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</si>
  <si>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</si>
  <si>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</si>
  <si>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</si>
  <si>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</si>
  <si>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</si>
  <si>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</si>
  <si>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</si>
  <si>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</si>
  <si>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</si>
  <si>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</si>
  <si>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</si>
  <si>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</si>
  <si>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</si>
  <si>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</si>
  <si>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</si>
  <si>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</si>
  <si>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</si>
  <si>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</si>
  <si>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</si>
  <si>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</si>
  <si>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</si>
  <si>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</si>
  <si>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</si>
  <si>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</si>
  <si>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</si>
  <si>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</si>
  <si>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</si>
  <si>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</si>
  <si>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</si>
  <si>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</si>
  <si>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</si>
  <si>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</si>
  <si>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</si>
  <si>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</si>
  <si>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</si>
  <si>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</si>
  <si>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</si>
  <si>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</si>
  <si>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</si>
  <si>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</si>
  <si>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</si>
  <si>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</si>
  <si>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</si>
  <si>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</si>
  <si>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</si>
  <si>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</si>
  <si>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</si>
  <si>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</si>
  <si>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</si>
  <si>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</si>
  <si>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</si>
  <si>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</si>
  <si>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</si>
  <si>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</si>
  <si>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</si>
  <si>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</si>
  <si>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</si>
  <si>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</si>
  <si>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</si>
  <si>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</si>
  <si>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</si>
  <si>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</si>
  <si>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</si>
  <si>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</si>
  <si>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</si>
  <si>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</si>
  <si>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</si>
  <si>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</si>
  <si>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</si>
  <si>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</si>
  <si>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</si>
  <si>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</si>
  <si>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</si>
  <si>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</si>
  <si>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</si>
  <si>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</si>
  <si>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</si>
  <si>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</si>
  <si>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</si>
  <si>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</si>
  <si>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</si>
  <si>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</si>
  <si>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</si>
  <si>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</si>
  <si>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</si>
  <si>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</si>
  <si>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</si>
  <si>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</si>
  <si>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</si>
  <si>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</si>
  <si>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</si>
  <si>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</si>
  <si>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</si>
  <si>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</si>
  <si>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</si>
  <si>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</si>
  <si>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</si>
  <si>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</si>
  <si>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</si>
  <si>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</si>
  <si>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</si>
  <si>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</si>
  <si>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</si>
  <si>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</si>
  <si>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</si>
  <si>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</si>
  <si>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</si>
  <si>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</si>
  <si>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</si>
  <si>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</si>
  <si>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</si>
  <si>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</si>
  <si>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</si>
  <si>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</si>
  <si>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</si>
  <si>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</si>
  <si>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</si>
  <si>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</si>
  <si>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</si>
  <si>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</si>
  <si>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</si>
  <si>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</si>
  <si>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</si>
  <si>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</si>
  <si>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</si>
  <si>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</si>
  <si>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</si>
  <si>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</si>
  <si>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</si>
  <si>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</si>
  <si>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</si>
  <si>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</si>
  <si>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</si>
  <si>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</si>
  <si>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</si>
  <si>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</si>
  <si>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</si>
  <si>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</si>
  <si>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</si>
  <si>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</si>
  <si>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</si>
  <si>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</si>
  <si>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</si>
  <si>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</si>
  <si>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</si>
  <si>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</si>
  <si>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</si>
  <si>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</si>
  <si>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</si>
  <si>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</si>
  <si>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</si>
  <si>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</si>
  <si>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</si>
  <si>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</si>
  <si>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</si>
  <si>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</si>
  <si>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</si>
  <si>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</si>
  <si>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</si>
  <si>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</si>
  <si>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</si>
  <si>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</si>
  <si>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</si>
  <si>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</si>
  <si>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</si>
  <si>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</si>
  <si>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</si>
  <si>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</si>
  <si>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</si>
  <si>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</si>
  <si>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</si>
  <si>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</si>
  <si>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</si>
  <si>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</si>
  <si>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</si>
  <si>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</si>
  <si>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</si>
  <si>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</si>
  <si>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</si>
  <si>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</si>
  <si>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</si>
  <si>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</si>
  <si>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</si>
  <si>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</si>
  <si>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</si>
  <si>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</si>
  <si>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</si>
  <si>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</si>
  <si>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</si>
  <si>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</si>
  <si>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</si>
  <si>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</si>
  <si>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</si>
  <si>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</si>
  <si>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</si>
  <si>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</si>
  <si>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</si>
  <si>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</si>
  <si>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</si>
  <si>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</si>
  <si>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</si>
  <si>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</si>
  <si>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</si>
  <si>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</si>
  <si>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</si>
  <si>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</si>
  <si>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</si>
  <si>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</si>
  <si>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</si>
  <si>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</si>
  <si>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</si>
  <si>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</si>
  <si>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</si>
  <si>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</si>
  <si>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</si>
  <si>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</si>
  <si>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</si>
  <si>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</si>
  <si>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</si>
  <si>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</si>
  <si>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</si>
  <si>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</si>
  <si>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</si>
  <si>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</si>
  <si>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</si>
  <si>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</si>
  <si>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</si>
  <si>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</si>
  <si>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</si>
  <si>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</si>
  <si>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</si>
  <si>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</si>
  <si>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</si>
  <si>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</si>
  <si>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</si>
  <si>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</si>
  <si>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</si>
  <si>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</si>
  <si>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</si>
  <si>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</si>
  <si>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</si>
  <si>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</si>
  <si>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</si>
  <si>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</si>
  <si>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</si>
  <si>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</si>
  <si>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</si>
  <si>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</si>
  <si>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</si>
  <si>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</si>
  <si>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</si>
  <si>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</si>
  <si>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</si>
  <si>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</si>
  <si>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</si>
  <si>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</si>
  <si>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</si>
  <si>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</si>
  <si>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</si>
  <si>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</si>
  <si>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</si>
  <si>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</si>
  <si>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</si>
  <si>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</si>
  <si>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</si>
  <si>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</si>
  <si>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</si>
  <si>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</si>
  <si>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</si>
  <si>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</si>
  <si>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</si>
  <si>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</si>
  <si>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</si>
  <si>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</si>
  <si>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</si>
  <si>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</si>
  <si>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</si>
  <si>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</si>
  <si>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</si>
  <si>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</si>
  <si>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</si>
  <si>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</si>
  <si>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</si>
  <si>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</si>
  <si>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</si>
  <si>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</si>
  <si>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</si>
  <si>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</si>
  <si>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</si>
  <si>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</si>
  <si>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</si>
  <si>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</si>
  <si>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</si>
  <si>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</si>
  <si>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</si>
  <si>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</si>
  <si>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</si>
  <si>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</si>
  <si>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</si>
  <si>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</si>
  <si>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</si>
  <si>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</si>
  <si>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</si>
  <si>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</si>
  <si>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</si>
  <si>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</si>
  <si>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</si>
  <si>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</si>
  <si>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</si>
  <si>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</si>
  <si>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</si>
  <si>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</si>
  <si>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</si>
  <si>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</si>
  <si>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</si>
  <si>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</si>
  <si>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</si>
  <si>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</si>
  <si>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</si>
  <si>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</si>
  <si>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</si>
  <si>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</si>
  <si>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</si>
  <si>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</si>
  <si>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</si>
  <si>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</si>
  <si>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</si>
  <si>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</si>
  <si>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</si>
  <si>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</si>
  <si>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</si>
  <si>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</si>
  <si>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</si>
  <si>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</si>
  <si>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</si>
  <si>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</si>
  <si>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</si>
  <si>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</si>
  <si>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</si>
  <si>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</si>
  <si>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</si>
  <si>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</si>
  <si>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</si>
  <si>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</si>
  <si>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</si>
  <si>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</si>
  <si>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</si>
  <si>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</si>
  <si>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</si>
  <si>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</si>
  <si>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</si>
  <si>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</si>
  <si>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</si>
  <si>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</si>
  <si>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</si>
  <si>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</si>
  <si>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</si>
  <si>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</si>
  <si>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</si>
  <si>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</si>
  <si>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</si>
  <si>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</si>
  <si>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</si>
  <si>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</si>
  <si>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</si>
  <si>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</si>
  <si>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</si>
  <si>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</si>
  <si>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</si>
  <si>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</si>
  <si>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</si>
  <si>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</si>
  <si>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</si>
  <si>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</si>
  <si>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</si>
  <si>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</si>
  <si>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</si>
  <si>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</si>
  <si>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</si>
  <si>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</si>
  <si>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</si>
  <si>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</si>
  <si>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</si>
  <si>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</si>
  <si>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</si>
  <si>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</si>
  <si>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</si>
  <si>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</si>
  <si>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</si>
  <si>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</si>
  <si>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</si>
  <si>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</si>
  <si>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</si>
  <si>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</si>
  <si>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</si>
  <si>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</si>
  <si>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</si>
  <si>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</si>
  <si>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</si>
  <si>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</si>
  <si>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</si>
  <si>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</si>
  <si>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</si>
  <si>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</si>
  <si>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</si>
  <si>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</si>
  <si>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</si>
  <si>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</si>
  <si>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</si>
  <si>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</si>
  <si>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</si>
  <si>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</si>
  <si>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</si>
  <si>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</si>
  <si>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</si>
  <si>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</si>
  <si>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</si>
  <si>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</si>
  <si>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</si>
  <si>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</si>
  <si>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</si>
  <si>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</si>
  <si>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</si>
  <si>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</si>
  <si>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</si>
  <si>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</si>
  <si>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</si>
  <si>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</si>
  <si>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</si>
  <si>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</si>
  <si>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</si>
  <si>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</si>
  <si>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</si>
  <si>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</si>
  <si>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</si>
  <si>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</si>
  <si>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</si>
  <si>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</si>
  <si>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</si>
  <si>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</si>
  <si>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</si>
  <si>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</si>
  <si>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</si>
  <si>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</si>
  <si>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</si>
  <si>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</si>
  <si>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</si>
  <si>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</si>
  <si>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</si>
  <si>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</si>
  <si>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</si>
  <si>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</si>
  <si>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</si>
  <si>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</si>
  <si>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</si>
  <si>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</si>
  <si>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</si>
  <si>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</si>
  <si>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</si>
  <si>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</si>
  <si>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</si>
  <si>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</si>
  <si>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</si>
  <si>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</si>
  <si>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</si>
  <si>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</si>
  <si>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</si>
  <si>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</si>
  <si>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</si>
  <si>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</si>
  <si>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</si>
  <si>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</si>
  <si>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</si>
  <si>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</si>
  <si>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</si>
  <si>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</si>
  <si>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</si>
  <si>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</si>
  <si>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</si>
  <si>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</si>
  <si>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</si>
  <si>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</si>
  <si>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</si>
  <si>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</si>
  <si>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</si>
  <si>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</si>
  <si>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</si>
  <si>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</si>
  <si>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</si>
  <si>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</si>
  <si>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</si>
  <si>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</si>
  <si>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</si>
  <si>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</si>
  <si>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</si>
  <si>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</si>
  <si>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</si>
  <si>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</si>
  <si>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</si>
  <si>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</si>
  <si>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</si>
  <si>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</si>
  <si>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</si>
  <si>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</si>
  <si>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</si>
  <si>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</si>
  <si>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</si>
  <si>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</si>
  <si>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</si>
  <si>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</si>
  <si>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</si>
  <si>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</si>
  <si>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</si>
  <si>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</si>
  <si>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</si>
  <si>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</si>
  <si>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</si>
  <si>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</si>
  <si>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</si>
  <si>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</si>
  <si>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</si>
  <si>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</si>
  <si>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</si>
  <si>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</si>
  <si>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</si>
  <si>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</si>
  <si>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</si>
  <si>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</si>
  <si>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</si>
  <si>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</si>
  <si>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</si>
  <si>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</si>
  <si>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</si>
  <si>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</si>
  <si>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</si>
  <si>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</si>
  <si>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</si>
  <si>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</si>
  <si>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</si>
  <si>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</si>
  <si>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</si>
  <si>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</si>
  <si>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</si>
  <si>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</si>
  <si>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</si>
  <si>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</si>
  <si>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</si>
  <si>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</si>
  <si>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</si>
  <si>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</si>
  <si>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</si>
  <si>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</si>
  <si>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</si>
  <si>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</si>
  <si>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</si>
  <si>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</si>
  <si>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</si>
  <si>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</si>
  <si>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</si>
  <si>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</si>
  <si>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</si>
  <si>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</si>
  <si>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</si>
  <si>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</si>
  <si>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</si>
  <si>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</si>
  <si>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</si>
  <si>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</si>
  <si>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</si>
  <si>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</si>
  <si>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</si>
  <si>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</si>
  <si>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</si>
  <si>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</si>
  <si>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</si>
  <si>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</si>
  <si>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</si>
  <si>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</si>
  <si>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</si>
  <si>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</si>
  <si>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</si>
  <si>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</si>
  <si>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</si>
  <si>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</si>
  <si>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</si>
  <si>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</si>
  <si>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</si>
  <si>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</si>
  <si>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</si>
  <si>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</si>
  <si>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</si>
  <si>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</si>
  <si>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</si>
  <si>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</si>
  <si>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</si>
  <si>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</si>
  <si>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</si>
  <si>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</si>
  <si>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</si>
  <si>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</si>
  <si>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</si>
  <si>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</si>
  <si>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</si>
  <si>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</si>
  <si>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</si>
  <si>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</si>
  <si>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</si>
  <si>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</si>
  <si>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</si>
  <si>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</si>
  <si>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</si>
  <si>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</si>
  <si>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</si>
  <si>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</si>
  <si>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</si>
  <si>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</si>
  <si>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</si>
  <si>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</si>
  <si>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</si>
  <si>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</si>
  <si>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</si>
  <si>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</si>
  <si>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</si>
  <si>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</si>
  <si>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</si>
  <si>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</si>
  <si>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</si>
  <si>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</si>
  <si>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</si>
  <si>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</si>
  <si>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</si>
  <si>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</si>
  <si>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</si>
  <si>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</si>
  <si>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</si>
  <si>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</si>
  <si>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</si>
  <si>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</si>
  <si>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</si>
  <si>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</si>
  <si>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</si>
  <si>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</si>
  <si>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</si>
  <si>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</si>
  <si>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</si>
  <si>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</si>
  <si>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</si>
  <si>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</si>
  <si>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</si>
  <si>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</si>
  <si>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</si>
  <si>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</si>
  <si>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</si>
  <si>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</si>
  <si>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</si>
  <si>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</si>
  <si>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</si>
  <si>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</si>
  <si>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</si>
  <si>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</si>
  <si>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</si>
  <si>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</si>
  <si>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</si>
  <si>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</si>
  <si>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</si>
  <si>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</si>
  <si>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</si>
  <si>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</si>
  <si>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</si>
  <si>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</si>
  <si>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</si>
  <si>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</si>
  <si>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</si>
  <si>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</si>
  <si>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</si>
  <si>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</si>
  <si>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</si>
  <si>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</si>
  <si>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</si>
  <si>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</si>
  <si>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</si>
  <si>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</si>
  <si>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</si>
  <si>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</si>
  <si>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</si>
  <si>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</si>
  <si>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</si>
  <si>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</si>
  <si>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</si>
  <si>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</si>
  <si>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</si>
  <si>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</si>
  <si>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</si>
  <si>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</si>
  <si>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</si>
  <si>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</si>
  <si>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</si>
  <si>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</si>
  <si>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</si>
  <si>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</si>
  <si>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</si>
  <si>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</si>
  <si>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</si>
  <si>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</si>
  <si>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</si>
  <si>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</si>
  <si>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</si>
  <si>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</si>
  <si>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</si>
  <si>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</si>
  <si>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</si>
  <si>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</si>
  <si>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</si>
  <si>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</si>
  <si>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</si>
  <si>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</si>
  <si>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</si>
  <si>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</si>
  <si>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</si>
  <si>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</si>
  <si>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</si>
  <si>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</si>
  <si>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</si>
  <si>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</si>
  <si>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</si>
  <si>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</si>
  <si>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</si>
  <si>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</si>
  <si>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</si>
  <si>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</si>
  <si>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</si>
  <si>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</si>
  <si>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</si>
  <si>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</si>
  <si>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</si>
  <si>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</si>
  <si>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</si>
  <si>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</si>
  <si>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</si>
  <si>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</si>
  <si>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</si>
  <si>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</si>
  <si>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</si>
  <si>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</si>
  <si>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</si>
  <si>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</si>
  <si>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</si>
  <si>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</si>
  <si>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</si>
  <si>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</si>
  <si>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</si>
  <si>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</si>
  <si>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</si>
  <si>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</si>
  <si>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</si>
  <si>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</si>
  <si>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</si>
  <si>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</si>
  <si>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</si>
  <si>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</si>
  <si>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</si>
  <si>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</si>
  <si>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</si>
  <si>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</si>
  <si>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</si>
  <si>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</si>
  <si>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</si>
  <si>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</si>
  <si>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</si>
  <si>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</si>
  <si>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</si>
  <si>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</si>
  <si>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</si>
  <si>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</si>
  <si>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</si>
  <si>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</si>
  <si>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</si>
  <si>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</si>
  <si>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</si>
  <si>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</si>
  <si>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</si>
  <si>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</si>
  <si>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</si>
  <si>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</si>
  <si>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</si>
  <si>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</si>
  <si>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</si>
  <si>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</si>
  <si>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</si>
  <si>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</si>
  <si>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</si>
  <si>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</si>
  <si>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</si>
  <si>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</si>
  <si>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</si>
  <si>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</si>
  <si>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</si>
  <si>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</si>
  <si>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</si>
  <si>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</si>
  <si>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</si>
  <si>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</si>
  <si>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</si>
  <si>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</si>
  <si>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</si>
  <si>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</si>
  <si>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</si>
  <si>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</si>
  <si>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</si>
  <si>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</si>
  <si>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</si>
  <si>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</si>
  <si>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</si>
  <si>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</si>
  <si>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</si>
  <si>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</si>
  <si>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</si>
  <si>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</si>
  <si>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</si>
  <si>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</si>
  <si>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</si>
  <si>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</si>
  <si>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</si>
  <si>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</si>
  <si>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</si>
  <si>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</si>
  <si>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</si>
  <si>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</si>
  <si>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</si>
  <si>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</si>
  <si>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</si>
  <si>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</si>
  <si>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</si>
  <si>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</si>
  <si>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</si>
  <si>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</si>
  <si>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</si>
  <si>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</si>
  <si>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</si>
  <si>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</si>
  <si>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</si>
  <si>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</si>
  <si>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</si>
  <si>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</si>
  <si>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</si>
  <si>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</si>
  <si>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</si>
  <si>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</si>
  <si>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</si>
  <si>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</si>
  <si>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</si>
  <si>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</si>
  <si>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</si>
  <si>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</si>
  <si>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</si>
  <si>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</si>
  <si>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</si>
  <si>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</si>
  <si>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</si>
  <si>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</si>
  <si>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</si>
  <si>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</si>
  <si>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</si>
  <si>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</si>
  <si>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</si>
  <si>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</si>
  <si>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</si>
  <si>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</si>
  <si>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</si>
  <si>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</si>
  <si>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</si>
  <si>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</si>
  <si>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</si>
  <si>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</si>
  <si>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</si>
  <si>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</si>
  <si>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</si>
  <si>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</si>
  <si>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</si>
  <si>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</si>
  <si>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</si>
  <si>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</si>
  <si>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</si>
  <si>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</si>
  <si>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</si>
  <si>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</si>
  <si>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</si>
  <si>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</si>
  <si>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</si>
  <si>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</si>
  <si>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</si>
  <si>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</si>
  <si>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</si>
  <si>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</si>
  <si>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</si>
  <si>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</si>
  <si>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</si>
  <si>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</si>
  <si>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</si>
  <si>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</si>
  <si>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</si>
  <si>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</si>
  <si>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</si>
  <si>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</si>
  <si>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</si>
  <si>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</si>
  <si>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</si>
  <si>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</si>
  <si>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</si>
  <si>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</si>
  <si>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</si>
  <si>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</si>
  <si>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</si>
  <si>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</si>
  <si>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</si>
  <si>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</si>
  <si>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</si>
  <si>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</si>
  <si>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</si>
  <si>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</si>
  <si>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</si>
  <si>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</si>
  <si>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</si>
  <si>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</si>
  <si>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</si>
  <si>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</si>
  <si>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</si>
  <si>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</si>
  <si>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</si>
  <si>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</si>
  <si>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</si>
  <si>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</si>
  <si>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</si>
  <si>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</si>
  <si>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</si>
  <si>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</si>
  <si>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</si>
  <si>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</si>
  <si>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</si>
  <si>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</si>
  <si>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</si>
  <si>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</si>
  <si>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</si>
  <si>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</si>
  <si>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</si>
  <si>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</si>
  <si>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</si>
  <si>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</si>
  <si>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</si>
  <si>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</si>
  <si>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</si>
  <si>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</si>
  <si>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</si>
  <si>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</si>
  <si>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</si>
  <si>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</si>
  <si>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</si>
  <si>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</si>
  <si>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</si>
  <si>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</si>
  <si>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</si>
  <si>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</si>
  <si>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</si>
  <si>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</si>
  <si>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</si>
  <si>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</si>
  <si>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</si>
  <si>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</si>
  <si>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</si>
  <si>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</si>
  <si>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</si>
  <si>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</si>
  <si>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</si>
  <si>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</si>
  <si>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</si>
  <si>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</si>
  <si>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</si>
  <si>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</si>
  <si>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</si>
  <si>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</si>
  <si>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</si>
  <si>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</si>
  <si>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</si>
  <si>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</si>
  <si>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</si>
  <si>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</si>
  <si>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</si>
  <si>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</si>
  <si>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</si>
  <si>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</si>
  <si>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</si>
  <si>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</si>
  <si>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</si>
  <si>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</si>
  <si>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</si>
  <si>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</si>
  <si>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</si>
  <si>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</si>
  <si>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</si>
  <si>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</si>
  <si>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</si>
  <si>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</si>
  <si>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</si>
  <si>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</si>
  <si>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</si>
  <si>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</si>
  <si>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</si>
  <si>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</si>
  <si>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</si>
  <si>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</si>
  <si>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</si>
  <si>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</si>
  <si>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</si>
  <si>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</si>
  <si>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</si>
  <si>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</si>
  <si>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</si>
  <si>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</si>
  <si>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</si>
  <si>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</si>
  <si>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</si>
  <si>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</si>
  <si>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</si>
  <si>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</si>
  <si>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</si>
  <si>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</si>
  <si>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</si>
  <si>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</si>
  <si>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</si>
  <si>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</si>
  <si>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</si>
  <si>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</si>
  <si>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</si>
  <si>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</si>
  <si>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</si>
  <si>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</si>
  <si>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</si>
  <si>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</si>
  <si>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</si>
  <si>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</si>
  <si>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</si>
  <si>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</si>
  <si>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</si>
  <si>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</si>
  <si>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</si>
  <si>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</si>
  <si>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</si>
  <si>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</si>
  <si>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</si>
  <si>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</si>
  <si>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</si>
  <si>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</si>
  <si>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</si>
  <si>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</si>
  <si>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</si>
  <si>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</si>
  <si>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</si>
  <si>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</si>
  <si>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</si>
  <si>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</si>
  <si>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</si>
  <si>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</si>
  <si>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</si>
  <si>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</si>
  <si>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</si>
  <si>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</si>
  <si>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</si>
  <si>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</si>
  <si>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</si>
  <si>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</si>
  <si>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</si>
  <si>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</si>
  <si>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</si>
  <si>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</si>
  <si>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</si>
  <si>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</si>
  <si>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</si>
  <si>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</si>
  <si>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</si>
  <si>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</si>
  <si>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</si>
  <si>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</si>
  <si>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</si>
  <si>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</si>
  <si>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</si>
  <si>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</si>
  <si>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</si>
  <si>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</si>
  <si>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</si>
  <si>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</si>
  <si>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</si>
  <si>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</si>
  <si>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</si>
  <si>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</si>
  <si>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</si>
  <si>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</si>
  <si>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</si>
  <si>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</si>
  <si>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</si>
  <si>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</si>
  <si>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</si>
  <si>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</si>
  <si>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</si>
  <si>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</si>
  <si>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</si>
  <si>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</si>
  <si>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</si>
  <si>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</si>
  <si>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</si>
  <si>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</si>
  <si>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</si>
  <si>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</si>
  <si>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</si>
  <si>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</si>
  <si>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</si>
  <si>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</si>
  <si>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</si>
  <si>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</si>
  <si>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</si>
  <si>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</si>
  <si>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</si>
  <si>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</si>
  <si>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</si>
  <si>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</si>
  <si>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</si>
  <si>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</si>
  <si>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</si>
  <si>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</si>
  <si>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</si>
  <si>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</si>
  <si>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</si>
  <si>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</si>
  <si>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</si>
  <si>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</si>
  <si>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</si>
  <si>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</si>
  <si>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</si>
  <si>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</si>
  <si>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</si>
  <si>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</si>
  <si>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</si>
  <si>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</si>
  <si>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</si>
  <si>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</si>
  <si>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</si>
  <si>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</si>
  <si>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</si>
  <si>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</si>
  <si>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</si>
  <si>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</si>
  <si>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</si>
  <si>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</si>
  <si>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</si>
  <si>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</si>
  <si>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</si>
  <si>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</si>
  <si>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</si>
  <si>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</si>
  <si>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</si>
  <si>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</si>
  <si>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</si>
  <si>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</si>
  <si>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</si>
  <si>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</si>
  <si>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</si>
  <si>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</si>
  <si>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</si>
  <si>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</si>
  <si>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</si>
  <si>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</si>
  <si>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</si>
  <si>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</si>
  <si>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</si>
  <si>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</si>
  <si>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</si>
  <si>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</si>
  <si>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</si>
  <si>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</si>
  <si>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</si>
  <si>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</si>
  <si>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</si>
  <si>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</si>
  <si>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</si>
  <si>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</si>
  <si>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</si>
  <si>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</si>
  <si>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</si>
  <si>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</si>
  <si>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</si>
  <si>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</si>
  <si>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</si>
  <si>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</si>
  <si>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</si>
  <si>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</si>
  <si>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</si>
  <si>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</si>
  <si>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</si>
  <si>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</si>
  <si>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</si>
  <si>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</si>
  <si>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</si>
  <si>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</si>
  <si>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</si>
  <si>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</si>
  <si>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</si>
  <si>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</si>
  <si>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</si>
  <si>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</si>
  <si>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</si>
  <si>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</si>
  <si>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</si>
  <si>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</si>
  <si>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</si>
  <si>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</si>
  <si>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</si>
  <si>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</si>
  <si>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</si>
  <si>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</si>
  <si>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</si>
  <si>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</si>
  <si>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</si>
  <si>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</si>
  <si>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</si>
  <si>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</si>
  <si>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</si>
  <si>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</si>
  <si>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</si>
  <si>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</si>
  <si>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</si>
  <si>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</si>
  <si>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</si>
  <si>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</si>
  <si>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</si>
  <si>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</si>
  <si>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</si>
  <si>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</si>
  <si>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</si>
  <si>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</si>
  <si>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</si>
  <si>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</si>
  <si>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</si>
  <si>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</si>
  <si>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</si>
  <si>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</si>
  <si>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</si>
  <si>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</si>
  <si>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</si>
  <si>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</si>
  <si>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</si>
  <si>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</si>
  <si>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</si>
  <si>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</si>
  <si>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</si>
  <si>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</si>
  <si>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</si>
  <si>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</si>
  <si>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</si>
  <si>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</si>
  <si>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</si>
  <si>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</si>
  <si>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</si>
  <si>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</si>
  <si>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</si>
  <si>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</si>
  <si>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</si>
  <si>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</si>
  <si>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</si>
  <si>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</si>
  <si>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</si>
  <si>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</si>
  <si>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</si>
  <si>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</si>
  <si>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</si>
  <si>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</si>
  <si>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</si>
  <si>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</si>
  <si>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</si>
  <si>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</si>
  <si>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</si>
  <si>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</si>
  <si>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</si>
  <si>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</si>
  <si>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</si>
  <si>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</si>
  <si>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</si>
  <si>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</si>
  <si>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</si>
  <si>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</si>
  <si>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</si>
  <si>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</si>
  <si>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</si>
  <si>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</si>
  <si>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</si>
  <si>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</si>
  <si>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</si>
  <si>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</si>
  <si>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</si>
  <si>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</si>
  <si>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</si>
  <si>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</si>
  <si>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</si>
  <si>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</si>
  <si>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</si>
  <si>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</si>
  <si>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</si>
  <si>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</si>
  <si>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</si>
  <si>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</si>
  <si>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</si>
  <si>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</si>
  <si>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</si>
  <si>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</si>
  <si>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</si>
  <si>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</si>
  <si>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</si>
  <si>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</si>
  <si>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</si>
  <si>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</si>
  <si>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</si>
  <si>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</si>
  <si>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</si>
  <si>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</si>
  <si>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</si>
  <si>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</si>
  <si>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</si>
  <si>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</si>
  <si>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</si>
  <si>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</si>
  <si>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</si>
  <si>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</si>
  <si>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</si>
  <si>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</si>
  <si>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</si>
  <si>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</si>
  <si>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</si>
  <si>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</si>
  <si>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</si>
  <si>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</si>
  <si>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</si>
  <si>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</si>
  <si>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</si>
  <si>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</si>
  <si>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</si>
  <si>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</si>
  <si>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</si>
  <si>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</si>
  <si>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</si>
  <si>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</si>
  <si>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</si>
  <si>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</si>
  <si>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</si>
  <si>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</si>
  <si>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</si>
  <si>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</si>
  <si>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</si>
  <si>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</si>
  <si>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</si>
  <si>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</si>
  <si>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</si>
  <si>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</si>
  <si>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</si>
  <si>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</si>
  <si>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</si>
  <si>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</si>
  <si>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</si>
  <si>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</si>
  <si>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</si>
  <si>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</si>
  <si>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</si>
  <si>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</si>
  <si>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</si>
  <si>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</si>
  <si>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</si>
  <si>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</si>
  <si>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</si>
  <si>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</si>
  <si>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</si>
  <si>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</si>
  <si>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</si>
  <si>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</si>
  <si>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</si>
  <si>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</si>
  <si>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</si>
  <si>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</si>
  <si>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</si>
  <si>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</si>
  <si>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</si>
  <si>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</si>
  <si>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</si>
  <si>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</si>
  <si>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</si>
  <si>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</si>
  <si>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</si>
  <si>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</si>
  <si>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</si>
  <si>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</si>
  <si>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</si>
  <si>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</si>
  <si>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</si>
  <si>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</si>
  <si>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</si>
  <si>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</si>
  <si>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</si>
  <si>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</si>
  <si>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</si>
  <si>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</si>
  <si>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</si>
  <si>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</si>
  <si>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</si>
  <si>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</si>
  <si>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</si>
  <si>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</si>
  <si>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</si>
  <si>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</si>
  <si>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</si>
  <si>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</si>
  <si>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</si>
  <si>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</si>
  <si>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</si>
  <si>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</si>
  <si>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</si>
  <si>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</si>
  <si>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</si>
  <si>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</si>
  <si>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</si>
  <si>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</si>
  <si>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</si>
  <si>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</si>
  <si>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</si>
  <si>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</si>
  <si>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</si>
  <si>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</si>
  <si>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</si>
  <si>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</si>
  <si>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</si>
  <si>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</si>
  <si>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</si>
  <si>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</si>
  <si>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</si>
  <si>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</si>
  <si>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</si>
  <si>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</si>
  <si>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</si>
  <si>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</si>
  <si>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</si>
  <si>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</si>
  <si>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</si>
  <si>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</si>
  <si>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</si>
  <si>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</si>
  <si>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</si>
  <si>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</si>
  <si>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</si>
  <si>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</si>
  <si>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</si>
  <si>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</si>
  <si>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</si>
  <si>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</si>
  <si>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</si>
  <si>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</si>
  <si>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</si>
  <si>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</si>
  <si>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</si>
  <si>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</si>
  <si>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</si>
  <si>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</si>
  <si>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</si>
  <si>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</si>
  <si>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</si>
  <si>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</si>
  <si>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</si>
  <si>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</si>
  <si>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</si>
  <si>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</si>
  <si>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</si>
  <si>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</si>
  <si>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</si>
  <si>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</si>
  <si>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</si>
  <si>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</si>
  <si>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</si>
  <si>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</si>
  <si>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</si>
  <si>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</si>
  <si>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</si>
  <si>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</si>
  <si>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</si>
  <si>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</si>
  <si>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</si>
  <si>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</si>
  <si>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</si>
  <si>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</si>
  <si>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</si>
  <si>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</si>
  <si>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</si>
  <si>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</si>
  <si>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</si>
  <si>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</si>
  <si>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</si>
  <si>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</si>
  <si>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</si>
  <si>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</si>
  <si>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</si>
  <si>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</si>
  <si>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</si>
  <si>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</si>
  <si>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</si>
  <si>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</si>
  <si>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</si>
  <si>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</si>
  <si>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</si>
  <si>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</si>
  <si>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</si>
  <si>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</si>
  <si>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</si>
  <si>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</si>
  <si>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</si>
  <si>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</si>
  <si>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</si>
  <si>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</si>
  <si>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</si>
  <si>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</si>
  <si>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</si>
  <si>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</si>
  <si>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</si>
  <si>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</si>
  <si>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</si>
  <si>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</si>
  <si>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</si>
  <si>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</si>
  <si>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</si>
  <si>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</si>
  <si>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</si>
  <si>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</si>
  <si>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</si>
  <si>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</si>
  <si>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</si>
  <si>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</si>
  <si>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</si>
  <si>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</si>
  <si>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</si>
  <si>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</si>
  <si>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</si>
  <si>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</si>
  <si>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</si>
  <si>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</si>
  <si>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</si>
  <si>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</si>
  <si>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</si>
  <si>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</si>
  <si>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</si>
  <si>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</si>
  <si>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</si>
  <si>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</si>
  <si>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</si>
  <si>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</si>
  <si>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</si>
  <si>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</si>
  <si>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</si>
  <si>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</si>
  <si>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</si>
  <si>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</si>
  <si>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</si>
  <si>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</si>
  <si>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</si>
  <si>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</si>
  <si>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</si>
  <si>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</si>
  <si>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</si>
  <si>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</si>
  <si>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</si>
  <si>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</si>
  <si>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</si>
  <si>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</si>
  <si>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</si>
  <si>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</si>
  <si>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</si>
  <si>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</si>
  <si>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</si>
  <si>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</si>
  <si>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</si>
  <si>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</si>
  <si>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</si>
  <si>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</si>
  <si>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</si>
  <si>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</si>
  <si>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</si>
  <si>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</si>
  <si>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</si>
  <si>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</si>
  <si>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</si>
  <si>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</si>
  <si>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</si>
  <si>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</si>
  <si>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</si>
  <si>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</si>
  <si>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</si>
  <si>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</si>
  <si>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</si>
  <si>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</si>
  <si>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</si>
  <si>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</si>
  <si>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</si>
  <si>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</si>
  <si>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</si>
  <si>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</si>
  <si>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</si>
  <si>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</si>
  <si>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</si>
  <si>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</si>
  <si>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</si>
  <si>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</si>
  <si>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</si>
  <si>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</si>
  <si>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</si>
  <si>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</si>
  <si>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</si>
  <si>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</si>
  <si>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</si>
  <si>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</si>
  <si>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</si>
  <si>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</si>
  <si>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</si>
  <si>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</si>
  <si>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</si>
  <si>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</si>
  <si>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</si>
  <si>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</si>
  <si>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</si>
  <si>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</si>
  <si>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</si>
  <si>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</si>
  <si>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</si>
  <si>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</si>
  <si>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</si>
  <si>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</si>
  <si>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</si>
  <si>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</si>
  <si>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</si>
  <si>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</si>
  <si>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</si>
  <si>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</si>
  <si>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</si>
  <si>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</si>
  <si>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</si>
  <si>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</si>
  <si>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</si>
  <si>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</si>
  <si>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</si>
  <si>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</si>
  <si>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</si>
  <si>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</si>
  <si>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</si>
  <si>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</si>
  <si>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</si>
  <si>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</si>
  <si>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</si>
  <si>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</si>
  <si>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</si>
  <si>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</si>
  <si>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</si>
  <si>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</si>
  <si>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</si>
  <si>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</si>
  <si>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</si>
  <si>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</si>
  <si>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</si>
  <si>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</si>
  <si>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</si>
  <si>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</si>
  <si>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</si>
  <si>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</si>
  <si>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</si>
  <si>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</si>
  <si>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</si>
  <si>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</si>
  <si>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</si>
  <si>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</si>
  <si>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</si>
  <si>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</si>
  <si>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</si>
  <si>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</si>
  <si>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</si>
  <si>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</si>
  <si>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</si>
  <si>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</si>
  <si>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</si>
  <si>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</si>
  <si>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</si>
  <si>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</si>
  <si>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</si>
  <si>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</si>
  <si>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</si>
  <si>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</si>
  <si>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</si>
  <si>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</si>
  <si>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</si>
  <si>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</si>
  <si>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</si>
  <si>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</si>
  <si>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</si>
  <si>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</si>
  <si>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</si>
  <si>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</si>
  <si>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</si>
  <si>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</si>
  <si>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</si>
  <si>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</si>
  <si>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</si>
  <si>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</si>
  <si>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</si>
  <si>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</si>
  <si>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</si>
  <si>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</si>
  <si>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</si>
  <si>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</si>
  <si>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</si>
  <si>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</si>
  <si>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</si>
  <si>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</si>
  <si>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</si>
  <si>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</si>
  <si>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</si>
  <si>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</si>
  <si>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</si>
  <si>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</si>
  <si>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</si>
  <si>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</si>
  <si>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</si>
  <si>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</si>
  <si>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</si>
  <si>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</si>
  <si>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</si>
  <si>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</si>
  <si>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</si>
  <si>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</si>
  <si>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</si>
  <si>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</si>
  <si>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</si>
  <si>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</si>
  <si>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</si>
  <si>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</si>
  <si>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</si>
  <si>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</si>
  <si>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</si>
  <si>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</si>
  <si>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</si>
  <si>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</si>
  <si>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</si>
  <si>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</si>
  <si>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</si>
  <si>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</si>
  <si>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</si>
  <si>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</si>
  <si>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</si>
  <si>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</si>
  <si>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</si>
  <si>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</si>
  <si>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</si>
  <si>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</si>
  <si>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</si>
  <si>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</si>
  <si>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</si>
  <si>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</si>
  <si>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</si>
  <si>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</si>
  <si>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</si>
  <si>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</si>
  <si>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</si>
  <si>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</si>
  <si>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</si>
  <si>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</si>
  <si>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</si>
  <si>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</si>
  <si>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</si>
  <si>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</si>
  <si>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</si>
  <si>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</si>
  <si>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</si>
  <si>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</si>
  <si>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</si>
  <si>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</si>
  <si>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</si>
  <si>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</si>
  <si>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</si>
  <si>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</si>
  <si>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</si>
  <si>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</si>
  <si>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</si>
  <si>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</si>
  <si>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</si>
  <si>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</si>
  <si>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</si>
  <si>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</si>
  <si>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</si>
  <si>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</si>
  <si>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</si>
  <si>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</si>
  <si>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</si>
  <si>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</si>
  <si>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</si>
  <si>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</si>
  <si>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</si>
  <si>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</si>
  <si>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</si>
  <si>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</si>
  <si>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</si>
  <si>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</si>
  <si>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</si>
  <si>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</si>
  <si>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</si>
  <si>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</si>
  <si>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</si>
  <si>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</si>
  <si>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</si>
  <si>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</si>
  <si>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</si>
  <si>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</si>
  <si>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</si>
  <si>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</si>
  <si>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</si>
  <si>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</si>
  <si>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</si>
  <si>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</si>
  <si>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</si>
  <si>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</si>
  <si>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</si>
  <si>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</si>
  <si>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</si>
  <si>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</si>
  <si>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</si>
  <si>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</si>
  <si>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</si>
  <si>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</si>
  <si>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</si>
  <si>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</si>
  <si>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</si>
  <si>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</si>
  <si>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</si>
  <si>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</si>
  <si>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</si>
  <si>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</si>
  <si>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</si>
  <si>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</si>
  <si>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</si>
  <si>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</si>
  <si>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</si>
  <si>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</si>
  <si>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</si>
  <si>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</si>
  <si>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</si>
  <si>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</si>
  <si>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</si>
  <si>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</si>
  <si>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</si>
  <si>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</si>
  <si>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</si>
  <si>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</si>
  <si>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</si>
  <si>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</si>
  <si>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</si>
  <si>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</si>
  <si>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</si>
  <si>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</si>
  <si>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</si>
  <si>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</si>
  <si>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</si>
  <si>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</si>
  <si>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</si>
  <si>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</si>
  <si>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</si>
  <si>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</si>
  <si>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</si>
  <si>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</si>
  <si>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</si>
  <si>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</si>
  <si>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</si>
  <si>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</si>
  <si>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</si>
  <si>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</si>
  <si>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</si>
  <si>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</si>
  <si>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</si>
  <si>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</si>
  <si>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</si>
  <si>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</si>
  <si>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</si>
  <si>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</si>
  <si>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</si>
  <si>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</si>
  <si>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</si>
  <si>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</si>
  <si>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</si>
  <si>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</si>
  <si>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</si>
  <si>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</si>
  <si>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</si>
  <si>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</si>
  <si>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</si>
  <si>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</si>
  <si>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</si>
  <si>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</si>
  <si>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</si>
  <si>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</si>
  <si>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</si>
  <si>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</si>
  <si>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</si>
  <si>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</si>
  <si>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</si>
  <si>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</si>
  <si>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</si>
  <si>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</si>
  <si>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</si>
  <si>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</si>
  <si>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</si>
  <si>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</si>
  <si>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</si>
  <si>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</si>
  <si>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</si>
  <si>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</si>
  <si>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</si>
  <si>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</si>
  <si>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</si>
  <si>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</si>
  <si>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</si>
  <si>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</si>
  <si>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</si>
  <si>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</si>
  <si>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</si>
  <si>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</si>
  <si>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</si>
  <si>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</si>
  <si>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</si>
  <si>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</si>
  <si>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</si>
  <si>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</si>
  <si>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</si>
  <si>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</si>
  <si>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</si>
  <si>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</si>
  <si>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</si>
  <si>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</si>
  <si>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</si>
  <si>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</si>
  <si>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</si>
  <si>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</si>
  <si>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</si>
  <si>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</si>
  <si>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</si>
  <si>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</si>
  <si>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</si>
  <si>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</si>
  <si>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</si>
  <si>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</si>
  <si>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</si>
  <si>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</si>
  <si>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</si>
  <si>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</si>
  <si>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</si>
  <si>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</si>
  <si>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</si>
  <si>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</si>
  <si>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</si>
  <si>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</si>
  <si>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</si>
  <si>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</si>
  <si>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</si>
  <si>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</si>
  <si>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</si>
  <si>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</si>
  <si>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</si>
  <si>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</si>
  <si>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</si>
  <si>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</si>
  <si>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</si>
  <si>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</si>
  <si>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</si>
  <si>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</si>
  <si>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</si>
  <si>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</si>
  <si>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</si>
  <si>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</si>
  <si>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</si>
  <si>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</si>
  <si>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</si>
  <si>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</si>
  <si>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</si>
  <si>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</si>
  <si>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</si>
  <si>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</si>
  <si>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</si>
  <si>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</si>
  <si>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</si>
  <si>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</si>
  <si>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</si>
  <si>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</si>
  <si>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</si>
  <si>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</si>
  <si>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</si>
  <si>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</si>
  <si>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</si>
  <si>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</si>
  <si>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</si>
  <si>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</si>
  <si>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</si>
  <si>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</si>
  <si>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</si>
  <si>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</si>
  <si>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</si>
  <si>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</si>
  <si>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</si>
  <si>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</si>
  <si>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</si>
  <si>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</si>
  <si>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</si>
  <si>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</si>
  <si>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</si>
  <si>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</si>
  <si>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</si>
  <si>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</si>
  <si>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</si>
  <si>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</si>
  <si>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</si>
  <si>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</si>
  <si>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</si>
  <si>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</si>
  <si>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</si>
  <si>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</si>
  <si>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</si>
  <si>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</si>
  <si>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</si>
  <si>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</si>
  <si>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</si>
  <si>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</si>
  <si>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</si>
  <si>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</si>
  <si>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</si>
  <si>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</si>
  <si>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</si>
  <si>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</si>
  <si>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</si>
  <si>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</si>
  <si>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</si>
  <si>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</si>
  <si>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</si>
  <si>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</si>
  <si>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</si>
  <si>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</si>
  <si>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</si>
  <si>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</si>
  <si>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</si>
  <si>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</si>
  <si>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</si>
  <si>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</si>
  <si>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</si>
  <si>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</si>
  <si>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</si>
  <si>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</si>
  <si>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</si>
  <si>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</si>
  <si>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</si>
  <si>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</si>
  <si>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</si>
  <si>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</si>
  <si>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</si>
  <si>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</si>
  <si>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</si>
  <si>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</si>
  <si>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</si>
  <si>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</si>
  <si>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</si>
  <si>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</si>
  <si>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</si>
  <si>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</si>
  <si>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</si>
  <si>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</si>
  <si>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</si>
  <si>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</si>
  <si>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</si>
  <si>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</si>
  <si>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</si>
  <si>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</si>
  <si>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</si>
  <si>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</si>
  <si>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</si>
  <si>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</si>
  <si>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</si>
  <si>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</si>
  <si>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</si>
  <si>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</si>
  <si>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</si>
  <si>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</si>
  <si>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</si>
  <si>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</si>
  <si>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</si>
  <si>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</si>
  <si>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</si>
  <si>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</si>
  <si>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</si>
  <si>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</si>
  <si>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</si>
  <si>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</si>
  <si>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</si>
  <si>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</si>
  <si>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</si>
  <si>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</si>
  <si>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</si>
  <si>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</si>
  <si>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</si>
  <si>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</si>
  <si>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</si>
  <si>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</si>
  <si>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</si>
  <si>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</si>
  <si>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</si>
  <si>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</si>
  <si>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</si>
  <si>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</si>
  <si>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</si>
  <si>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</si>
  <si>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</si>
  <si>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</si>
  <si>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</si>
  <si>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</si>
  <si>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</si>
  <si>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</si>
  <si>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</si>
  <si>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</si>
  <si>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</si>
  <si>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</si>
  <si>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</si>
  <si>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</si>
  <si>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</si>
  <si>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</si>
  <si>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</si>
  <si>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</si>
  <si>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</si>
  <si>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</si>
  <si>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</si>
  <si>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</si>
  <si>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</si>
  <si>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</si>
  <si>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</si>
  <si>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</si>
  <si>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</si>
  <si>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</si>
  <si>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</si>
  <si>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</si>
  <si>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</si>
  <si>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</si>
  <si>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</si>
  <si>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</si>
  <si>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</si>
  <si>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</si>
  <si>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</si>
  <si>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</si>
  <si>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</si>
  <si>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</si>
  <si>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</si>
  <si>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</si>
  <si>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</si>
  <si>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</si>
  <si>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</si>
  <si>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</si>
  <si>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</si>
  <si>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</si>
  <si>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</si>
  <si>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</si>
  <si>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</si>
  <si>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</si>
  <si>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</si>
  <si>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</si>
  <si>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</si>
  <si>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</si>
  <si>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</si>
  <si>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</si>
  <si>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</si>
  <si>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</si>
  <si>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</si>
  <si>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</si>
  <si>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</si>
  <si>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</si>
  <si>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</si>
  <si>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</si>
  <si>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</si>
  <si>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</si>
  <si>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</si>
  <si>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</si>
  <si>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</si>
  <si>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</si>
  <si>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</si>
  <si>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</si>
  <si>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</si>
  <si>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</si>
  <si>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</si>
  <si>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</si>
  <si>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</si>
  <si>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</si>
  <si>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</si>
  <si>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</si>
  <si>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</si>
  <si>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</si>
  <si>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</si>
  <si>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</si>
  <si>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</si>
  <si>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</si>
  <si>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</si>
  <si>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</si>
  <si>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</si>
  <si>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</si>
  <si>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</si>
  <si>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</si>
  <si>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</si>
  <si>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</si>
  <si>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</si>
  <si>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</si>
  <si>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</si>
  <si>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</si>
  <si>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</si>
  <si>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</si>
  <si>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</si>
  <si>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</si>
  <si>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</si>
  <si>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</si>
  <si>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</si>
  <si>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</si>
  <si>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</si>
  <si>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</si>
  <si>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</si>
  <si>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</si>
  <si>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</si>
  <si>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</si>
  <si>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</si>
  <si>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</si>
  <si>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</si>
  <si>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</si>
  <si>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</si>
  <si>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</si>
  <si>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</si>
  <si>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</si>
  <si>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</si>
  <si>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</si>
  <si>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</si>
  <si>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</si>
  <si>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</si>
  <si>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</si>
  <si>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</si>
  <si>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</si>
  <si>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</si>
  <si>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</si>
  <si>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</si>
  <si>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</si>
  <si>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</si>
  <si>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</si>
  <si>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</si>
  <si>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</si>
  <si>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</si>
  <si>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</si>
  <si>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</si>
  <si>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</si>
  <si>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</si>
  <si>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</si>
  <si>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</si>
  <si>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</si>
  <si>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</si>
  <si>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</si>
  <si>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</si>
  <si>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</si>
  <si>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</si>
  <si>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</si>
  <si>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</si>
  <si>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</si>
  <si>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</si>
  <si>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</si>
  <si>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</si>
  <si>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</si>
  <si>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</si>
  <si>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</si>
  <si>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</si>
  <si>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</si>
  <si>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</si>
  <si>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</si>
  <si>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</si>
  <si>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</si>
  <si>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</si>
  <si>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</si>
  <si>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</si>
  <si>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</si>
  <si>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</si>
  <si>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</si>
  <si>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</si>
  <si>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</si>
  <si>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</si>
  <si>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</si>
  <si>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</si>
  <si>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</si>
  <si>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</si>
  <si>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</si>
  <si>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</si>
  <si>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</si>
  <si>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</si>
  <si>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</si>
  <si>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</si>
  <si>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</si>
  <si>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</si>
  <si>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</si>
  <si>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</si>
  <si>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</si>
  <si>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</si>
  <si>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</si>
  <si>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</si>
  <si>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</si>
  <si>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</si>
  <si>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</si>
  <si>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</si>
  <si>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</si>
  <si>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</si>
  <si>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</si>
  <si>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</si>
  <si>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</si>
  <si>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</si>
  <si>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</si>
  <si>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</si>
  <si>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</si>
  <si>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</si>
  <si>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</si>
  <si>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</si>
  <si>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</si>
  <si>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</si>
  <si>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</si>
  <si>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</si>
  <si>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</si>
  <si>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</si>
  <si>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</si>
  <si>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</si>
  <si>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</si>
  <si>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</si>
  <si>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</si>
  <si>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</si>
  <si>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</si>
  <si>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</si>
  <si>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</si>
  <si>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</si>
  <si>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</si>
  <si>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</si>
  <si>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</si>
  <si>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</si>
  <si>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</si>
  <si>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</si>
  <si>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</si>
  <si>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</si>
  <si>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</si>
  <si>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</si>
  <si>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</si>
  <si>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</si>
  <si>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</si>
  <si>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</si>
  <si>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</si>
  <si>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</si>
  <si>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</si>
  <si>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</si>
  <si>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</si>
  <si>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</si>
  <si>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</si>
  <si>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</si>
  <si>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</si>
  <si>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</si>
  <si>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</si>
  <si>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</si>
  <si>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</si>
  <si>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</si>
  <si>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</si>
  <si>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</si>
  <si>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</si>
  <si>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</si>
  <si>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</si>
  <si>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</si>
  <si>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</si>
  <si>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</si>
  <si>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</si>
  <si>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</si>
  <si>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</si>
  <si>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</si>
  <si>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</si>
  <si>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</si>
  <si>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</si>
  <si>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</si>
  <si>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</si>
  <si>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</si>
  <si>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</si>
  <si>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</si>
  <si>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</si>
  <si>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</si>
  <si>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</si>
  <si>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</si>
  <si>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</si>
  <si>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</si>
  <si>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</si>
  <si>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</si>
  <si>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</si>
  <si>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</si>
  <si>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</si>
  <si>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</si>
  <si>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</si>
  <si>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</si>
  <si>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</si>
  <si>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</si>
  <si>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</si>
  <si>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</si>
  <si>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</si>
  <si>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</si>
  <si>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</si>
  <si>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</si>
  <si>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</si>
  <si>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</si>
  <si>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</si>
  <si>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</si>
  <si>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</si>
  <si>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</si>
  <si>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</si>
  <si>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</si>
  <si>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</si>
  <si>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</si>
  <si>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</si>
  <si>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</si>
  <si>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</si>
  <si>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</si>
  <si>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</si>
  <si>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</si>
  <si>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</si>
  <si>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</si>
  <si>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</si>
  <si>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</si>
  <si>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</si>
  <si>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</si>
  <si>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</si>
  <si>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</si>
  <si>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</si>
  <si>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</si>
  <si>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</si>
  <si>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</si>
  <si>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</si>
  <si>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</si>
  <si>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</si>
  <si>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</si>
  <si>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</si>
  <si>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</si>
  <si>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</si>
  <si>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</si>
  <si>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</si>
  <si>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</si>
  <si>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</si>
  <si>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</si>
  <si>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</si>
  <si>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</si>
  <si>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</si>
  <si>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</si>
  <si>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</si>
  <si>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</si>
  <si>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</si>
  <si>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</si>
  <si>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</si>
  <si>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</si>
  <si>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</si>
  <si>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</si>
  <si>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</si>
  <si>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</si>
  <si>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</si>
  <si>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</si>
  <si>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</si>
  <si>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</si>
  <si>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</si>
  <si>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</si>
  <si>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</si>
  <si>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</si>
  <si>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</si>
  <si>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</si>
  <si>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</si>
  <si>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</si>
  <si>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</si>
  <si>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</si>
  <si>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</si>
  <si>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</si>
  <si>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</si>
  <si>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</si>
  <si>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</si>
  <si>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</si>
  <si>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</si>
  <si>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</si>
  <si>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</si>
  <si>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</si>
  <si>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</si>
  <si>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</si>
  <si>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</si>
  <si>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</si>
  <si>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</si>
  <si>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</si>
  <si>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</si>
  <si>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</si>
  <si>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</si>
  <si>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</si>
  <si>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</si>
  <si>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</si>
  <si>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</si>
  <si>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</si>
  <si>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</si>
  <si>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</si>
  <si>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</si>
  <si>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</si>
  <si>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</si>
  <si>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</si>
  <si>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</si>
  <si>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</si>
  <si>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</si>
  <si>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</si>
  <si>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</si>
  <si>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</si>
  <si>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</si>
  <si>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</si>
  <si>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</si>
  <si>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</si>
  <si>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</si>
  <si>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</si>
  <si>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</si>
  <si>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</si>
  <si>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</si>
  <si>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</si>
  <si>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</si>
  <si>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</si>
  <si>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</si>
  <si>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</si>
  <si>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</si>
  <si>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</si>
  <si>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</si>
  <si>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</si>
  <si>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</si>
  <si>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</si>
  <si>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</si>
  <si>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</si>
  <si>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</si>
  <si>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</si>
  <si>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</si>
  <si>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</si>
  <si>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</si>
  <si>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</si>
  <si>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</si>
  <si>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</si>
  <si>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</si>
  <si>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</si>
  <si>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</si>
  <si>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</si>
  <si>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</si>
  <si>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</si>
  <si>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</si>
  <si>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</si>
  <si>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</si>
  <si>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</si>
  <si>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</si>
  <si>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</si>
  <si>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</si>
  <si>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</si>
  <si>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</si>
  <si>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</si>
  <si>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</si>
  <si>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</si>
  <si>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</si>
  <si>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</si>
  <si>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</si>
  <si>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</si>
  <si>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</si>
  <si>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</si>
  <si>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</si>
  <si>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</si>
  <si>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</si>
  <si>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</si>
  <si>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</si>
  <si>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</si>
  <si>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</si>
  <si>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</si>
  <si>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</si>
  <si>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</si>
  <si>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</si>
  <si>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</si>
  <si>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</si>
  <si>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</si>
  <si>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</si>
  <si>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</si>
  <si>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</si>
  <si>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</si>
  <si>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</si>
  <si>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</si>
  <si>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</si>
  <si>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</si>
  <si>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</si>
  <si>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</si>
  <si>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</si>
  <si>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</si>
  <si>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</si>
  <si>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</si>
  <si>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</si>
  <si>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</si>
  <si>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</si>
  <si>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</si>
  <si>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</si>
  <si>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</si>
  <si>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</si>
  <si>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</si>
  <si>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</si>
  <si>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</si>
  <si>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</si>
  <si>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</si>
  <si>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</si>
  <si>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</si>
  <si>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</si>
  <si>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</si>
  <si>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</si>
  <si>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</si>
  <si>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</si>
  <si>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</si>
  <si>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</si>
  <si>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</si>
  <si>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</si>
  <si>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</si>
  <si>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</si>
  <si>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</si>
  <si>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</si>
  <si>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</si>
  <si>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</si>
  <si>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</si>
  <si>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</si>
  <si>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</si>
  <si>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</si>
  <si>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</si>
  <si>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</si>
  <si>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</si>
  <si>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</si>
  <si>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</si>
  <si>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</si>
  <si>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</si>
  <si>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</si>
  <si>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</si>
  <si>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</si>
  <si>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</si>
  <si>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</si>
  <si>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</si>
  <si>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</si>
  <si>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</si>
  <si>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</si>
  <si>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</si>
  <si>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</si>
  <si>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</si>
  <si>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</si>
  <si>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</si>
  <si>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</si>
  <si>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</si>
  <si>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</si>
  <si>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</si>
  <si>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</si>
  <si>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</si>
  <si>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</si>
  <si>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</si>
  <si>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</si>
  <si>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</si>
  <si>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</si>
  <si>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</si>
  <si>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</si>
  <si>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</si>
  <si>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</si>
  <si>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</si>
  <si>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</si>
  <si>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</si>
  <si>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</si>
  <si>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</si>
  <si>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</si>
  <si>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</si>
  <si>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</si>
  <si>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</si>
  <si>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</si>
  <si>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</si>
  <si>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</si>
  <si>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</si>
  <si>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</si>
  <si>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</si>
  <si>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</si>
  <si>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</si>
  <si>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</si>
  <si>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</si>
  <si>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</si>
  <si>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</si>
  <si>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</si>
  <si>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</si>
  <si>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</si>
  <si>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</si>
  <si>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</si>
  <si>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</si>
  <si>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</si>
  <si>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</si>
  <si>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</si>
  <si>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</si>
  <si>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</si>
  <si>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</si>
  <si>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</si>
  <si>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</si>
  <si>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</si>
  <si>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</si>
  <si>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</si>
  <si>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</si>
  <si>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</si>
  <si>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</si>
  <si>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</si>
  <si>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</si>
  <si>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</si>
  <si>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</si>
  <si>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</si>
  <si>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</si>
  <si>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</si>
  <si>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</si>
  <si>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</si>
  <si>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</si>
  <si>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</si>
  <si>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</si>
  <si>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</si>
  <si>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</si>
  <si>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</si>
  <si>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</si>
  <si>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</si>
  <si>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</si>
  <si>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</si>
  <si>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</si>
  <si>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</si>
  <si>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</si>
  <si>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</si>
  <si>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</si>
  <si>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</si>
  <si>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</si>
  <si>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</si>
  <si>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</si>
  <si>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</si>
  <si>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</si>
  <si>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</si>
  <si>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</si>
  <si>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</si>
  <si>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</si>
  <si>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</si>
  <si>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</si>
  <si>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</si>
  <si>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</si>
  <si>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</si>
  <si>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</si>
  <si>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</si>
  <si>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</si>
  <si>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</si>
  <si>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</si>
  <si>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</si>
  <si>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</si>
  <si>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</si>
  <si>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</si>
  <si>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</si>
  <si>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</si>
  <si>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</si>
  <si>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</si>
  <si>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</si>
  <si>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</si>
  <si>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</si>
  <si>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</si>
  <si>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</si>
  <si>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</si>
  <si>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</si>
  <si>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</si>
  <si>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</si>
  <si>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</si>
  <si>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</si>
  <si>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</si>
  <si>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</si>
  <si>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</si>
  <si>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</si>
  <si>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</si>
  <si>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</si>
  <si>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</si>
  <si>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</si>
  <si>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</si>
  <si>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</si>
  <si>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</si>
  <si>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</si>
  <si>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</si>
  <si>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</si>
  <si>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</si>
  <si>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</si>
  <si>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</si>
  <si>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</si>
  <si>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</si>
  <si>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</si>
  <si>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</si>
  <si>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</si>
  <si>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</si>
  <si>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</si>
  <si>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</si>
  <si>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</si>
  <si>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</si>
  <si>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</si>
  <si>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</si>
  <si>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</si>
  <si>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</si>
  <si>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</si>
  <si>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</si>
  <si>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</si>
  <si>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</si>
  <si>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</si>
  <si>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</si>
  <si>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</si>
  <si>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</si>
  <si>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</si>
  <si>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</si>
  <si>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</si>
  <si>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</si>
  <si>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</si>
  <si>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</si>
  <si>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</si>
  <si>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</si>
  <si>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</si>
  <si>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</si>
  <si>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</si>
  <si>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</si>
  <si>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</si>
  <si>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</si>
  <si>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</si>
  <si>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</si>
  <si>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</si>
  <si>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</si>
  <si>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</si>
  <si>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</si>
  <si>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</si>
  <si>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</si>
  <si>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</si>
  <si>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</si>
  <si>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</si>
  <si>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</si>
  <si>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</si>
  <si>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</si>
  <si>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</si>
  <si>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</si>
  <si>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</si>
  <si>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</si>
  <si>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</si>
  <si>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</si>
  <si>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</si>
  <si>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</si>
  <si>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</si>
  <si>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</si>
  <si>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</si>
  <si>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</si>
  <si>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</si>
  <si>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</si>
  <si>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</si>
  <si>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</si>
  <si>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</si>
  <si>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</si>
  <si>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</si>
  <si>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</si>
  <si>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</si>
  <si>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</si>
  <si>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</si>
  <si>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</si>
  <si>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</si>
  <si>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</si>
  <si>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</si>
  <si>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</si>
  <si>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</si>
  <si>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</si>
  <si>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</si>
  <si>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</si>
  <si>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</si>
  <si>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</si>
  <si>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</si>
  <si>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</si>
  <si>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</si>
  <si>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</si>
  <si>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</si>
  <si>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</si>
  <si>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</si>
  <si>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</si>
  <si>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</si>
  <si>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</si>
  <si>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</si>
  <si>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</si>
  <si>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</si>
  <si>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</si>
  <si>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</si>
  <si>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</si>
  <si>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</si>
  <si>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</si>
  <si>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</si>
  <si>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</si>
  <si>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</si>
  <si>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</si>
  <si>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</si>
  <si>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</si>
  <si>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</si>
  <si>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</si>
  <si>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</si>
  <si>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</si>
  <si>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</si>
  <si>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</si>
  <si>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</si>
  <si>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</si>
  <si>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</si>
  <si>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</si>
  <si>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</si>
  <si>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</si>
  <si>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</si>
  <si>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</si>
  <si>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</si>
  <si>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</si>
  <si>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</si>
  <si>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</si>
  <si>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</si>
  <si>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</si>
  <si>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</si>
  <si>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</si>
  <si>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</si>
  <si>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</si>
  <si>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</si>
  <si>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</si>
  <si>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</si>
  <si>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</si>
  <si>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</si>
  <si>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</si>
  <si>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</si>
  <si>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</si>
  <si>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</si>
  <si>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</si>
  <si>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</si>
  <si>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</si>
  <si>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</si>
  <si>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</si>
  <si>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</si>
  <si>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</si>
  <si>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</si>
  <si>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</si>
  <si>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</si>
  <si>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</si>
  <si>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</si>
  <si>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</si>
  <si>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</si>
  <si>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</si>
  <si>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</si>
  <si>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</si>
  <si>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</si>
  <si>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</si>
  <si>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</si>
  <si>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</si>
  <si>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</si>
  <si>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</si>
  <si>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</si>
  <si>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</si>
  <si>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</si>
  <si>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</si>
  <si>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</si>
  <si>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</si>
  <si>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</si>
  <si>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</si>
  <si>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</si>
  <si>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</si>
  <si>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</si>
  <si>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</si>
  <si>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</si>
  <si>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</si>
  <si>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</si>
  <si>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</si>
  <si>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</si>
  <si>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</si>
  <si>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</si>
  <si>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</si>
  <si>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</si>
  <si>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</si>
  <si>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</si>
  <si>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</si>
  <si>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</si>
  <si>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</si>
  <si>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</si>
  <si>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</si>
  <si>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</si>
  <si>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</si>
  <si>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</si>
  <si>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</si>
  <si>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</si>
  <si>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</si>
  <si>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</si>
  <si>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</si>
  <si>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</si>
  <si>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</si>
  <si>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</si>
  <si>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</si>
  <si>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</si>
  <si>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</si>
  <si>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</si>
  <si>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</si>
  <si>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</si>
  <si>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</si>
  <si>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</si>
  <si>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</si>
  <si>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</si>
  <si>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</si>
  <si>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</si>
  <si>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</si>
  <si>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</si>
  <si>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</si>
  <si>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</si>
  <si>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</si>
  <si>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</si>
  <si>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</si>
  <si>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</si>
  <si>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</si>
  <si>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</si>
  <si>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</si>
  <si>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</si>
  <si>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</si>
  <si>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</si>
  <si>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</si>
  <si>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</si>
  <si>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</si>
  <si>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</si>
  <si>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</si>
  <si>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</si>
  <si>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</si>
  <si>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</si>
  <si>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</si>
  <si>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</si>
  <si>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</si>
  <si>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</si>
  <si>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</si>
  <si>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</si>
  <si>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</si>
  <si>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</si>
  <si>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</si>
  <si>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</si>
  <si>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</si>
  <si>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</si>
  <si>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</si>
  <si>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</si>
  <si>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</si>
  <si>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</si>
  <si>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</si>
  <si>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</si>
  <si>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</si>
  <si>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</si>
  <si>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</si>
  <si>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</si>
  <si>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</si>
  <si>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</si>
  <si>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</si>
  <si>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</si>
  <si>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</si>
  <si>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</si>
  <si>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</si>
  <si>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</si>
  <si>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</si>
  <si>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</si>
  <si>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</si>
  <si>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</si>
  <si>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</si>
  <si>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</si>
  <si>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</si>
  <si>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</si>
  <si>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</si>
  <si>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</si>
  <si>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</si>
  <si>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</si>
  <si>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</si>
  <si>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</si>
  <si>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</si>
  <si>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</si>
  <si>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</si>
  <si>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</si>
  <si>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</si>
  <si>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</si>
  <si>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</si>
  <si>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</si>
  <si>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</si>
  <si>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</si>
  <si>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</si>
  <si>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</si>
  <si>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</si>
  <si>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</si>
  <si>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</si>
  <si>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</si>
  <si>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</si>
  <si>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</si>
  <si>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</si>
  <si>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</si>
  <si>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</si>
  <si>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</si>
  <si>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</si>
  <si>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</si>
  <si>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</si>
  <si>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</si>
  <si>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</si>
  <si>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</si>
  <si>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</si>
  <si>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</si>
  <si>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</si>
  <si>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</si>
  <si>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</si>
  <si>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</si>
  <si>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</si>
  <si>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</si>
  <si>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</si>
  <si>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</si>
  <si>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</si>
  <si>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</si>
  <si>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</si>
  <si>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</si>
  <si>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</si>
  <si>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</si>
  <si>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</si>
  <si>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</si>
  <si>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</si>
  <si>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</si>
  <si>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</si>
  <si>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</si>
  <si>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</si>
  <si>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</si>
  <si>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</si>
  <si>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</si>
  <si>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</si>
  <si>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</si>
  <si>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</si>
  <si>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</si>
  <si>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</si>
  <si>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</si>
  <si>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</si>
  <si>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</si>
  <si>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</si>
  <si>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</si>
  <si>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</si>
  <si>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</si>
  <si>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</si>
  <si>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</si>
  <si>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</si>
  <si>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</si>
  <si>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</si>
  <si>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</si>
  <si>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</si>
  <si>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</si>
  <si>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</si>
  <si>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</si>
  <si>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</si>
  <si>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</si>
  <si>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</si>
  <si>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</si>
  <si>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</si>
  <si>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</si>
  <si>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</si>
  <si>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</si>
  <si>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</si>
  <si>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</si>
  <si>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</si>
  <si>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</si>
  <si>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</si>
  <si>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</si>
  <si>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</si>
  <si>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</si>
  <si>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</si>
  <si>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</si>
  <si>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</si>
  <si>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</si>
  <si>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</si>
  <si>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</si>
  <si>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</si>
  <si>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</si>
  <si>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</si>
  <si>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</si>
  <si>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</si>
  <si>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</si>
  <si>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</si>
  <si>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</si>
  <si>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</si>
  <si>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</si>
  <si>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</si>
  <si>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</si>
  <si>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</si>
  <si>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</si>
  <si>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</si>
  <si>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</si>
  <si>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</si>
  <si>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</si>
  <si>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</si>
  <si>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</si>
  <si>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</si>
  <si>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</si>
  <si>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</si>
  <si>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</si>
  <si>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</si>
  <si>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</si>
  <si>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</si>
  <si>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</si>
  <si>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</si>
  <si>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</si>
  <si>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</si>
  <si>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</si>
  <si>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</si>
  <si>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</si>
  <si>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</si>
  <si>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</si>
  <si>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</si>
  <si>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</si>
  <si>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</si>
  <si>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</si>
  <si>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</si>
  <si>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</si>
  <si>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</si>
  <si>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</si>
  <si>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</si>
  <si>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</si>
  <si>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</si>
  <si>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</si>
  <si>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</si>
  <si>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</si>
  <si>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</si>
  <si>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</si>
  <si>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</si>
  <si>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</si>
  <si>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</si>
  <si>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</si>
  <si>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</si>
  <si>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</si>
  <si>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</si>
  <si>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</si>
  <si>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</si>
  <si>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</si>
  <si>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</si>
  <si>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</si>
  <si>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</si>
  <si>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</si>
  <si>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</si>
  <si>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</si>
  <si>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</si>
  <si>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</si>
  <si>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</si>
  <si>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</si>
  <si>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</si>
  <si>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</si>
  <si>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</si>
  <si>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</si>
  <si>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</si>
  <si>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</si>
  <si>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</si>
  <si>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</si>
  <si>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</si>
  <si>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</si>
  <si>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</si>
  <si>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</si>
  <si>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</si>
  <si>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</si>
  <si>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</si>
  <si>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</si>
  <si>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</si>
  <si>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</si>
  <si>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</si>
  <si>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</si>
  <si>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</si>
  <si>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</si>
  <si>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</si>
  <si>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</si>
  <si>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</si>
  <si>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</si>
  <si>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</si>
  <si>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</si>
  <si>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</si>
  <si>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</si>
  <si>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</si>
  <si>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</si>
  <si>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</si>
  <si>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</si>
  <si>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</si>
  <si>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</si>
  <si>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</si>
  <si>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</si>
  <si>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</si>
  <si>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</si>
  <si>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</si>
  <si>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</si>
  <si>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</si>
  <si>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</si>
  <si>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</si>
  <si>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</si>
  <si>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</si>
  <si>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</si>
  <si>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</si>
  <si>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</si>
  <si>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</si>
  <si>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</si>
  <si>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</si>
  <si>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</si>
  <si>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</si>
  <si>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</si>
  <si>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</si>
  <si>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</si>
  <si>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</si>
  <si>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</si>
  <si>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</si>
  <si>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</si>
  <si>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</si>
  <si>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</si>
  <si>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</si>
  <si>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</si>
  <si>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</si>
  <si>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</si>
  <si>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</si>
  <si>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</si>
  <si>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</si>
  <si>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</si>
  <si>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</si>
  <si>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</si>
  <si>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</si>
  <si>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</si>
  <si>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</si>
  <si>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</si>
  <si>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</si>
  <si>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</si>
  <si>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</si>
  <si>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</si>
  <si>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</si>
  <si>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</si>
  <si>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</si>
  <si>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</si>
  <si>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</si>
  <si>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</si>
  <si>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</si>
  <si>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</si>
  <si>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</si>
  <si>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</si>
  <si>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</si>
  <si>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</si>
  <si>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</si>
  <si>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</si>
  <si>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</si>
  <si>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</si>
  <si>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</si>
  <si>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</si>
  <si>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</si>
  <si>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</si>
  <si>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</si>
  <si>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</si>
  <si>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</si>
  <si>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</si>
  <si>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</si>
  <si>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</si>
  <si>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</si>
  <si>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</si>
  <si>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</si>
  <si>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</si>
  <si>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</si>
  <si>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</si>
  <si>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</si>
  <si>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</si>
  <si>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</si>
  <si>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</si>
  <si>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</si>
  <si>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</si>
  <si>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</si>
  <si>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</si>
  <si>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</si>
  <si>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</si>
  <si>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</si>
  <si>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</si>
  <si>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</si>
  <si>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</si>
  <si>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</si>
  <si>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</si>
  <si>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</si>
  <si>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</si>
  <si>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</si>
  <si>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</si>
  <si>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</si>
  <si>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</si>
  <si>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</si>
  <si>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</si>
  <si>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</si>
  <si>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</si>
  <si>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</si>
  <si>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</si>
  <si>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</si>
  <si>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</si>
  <si>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</si>
  <si>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</si>
  <si>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</si>
  <si>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</si>
  <si>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</si>
  <si>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</si>
  <si>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</si>
  <si>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</si>
  <si>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</si>
  <si>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</si>
  <si>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</si>
  <si>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</si>
  <si>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</si>
  <si>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</si>
  <si>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</si>
  <si>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</si>
  <si>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</si>
  <si>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</si>
  <si>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</si>
  <si>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</si>
  <si>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</si>
  <si>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</si>
  <si>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</si>
  <si>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</si>
  <si>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</si>
  <si>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</si>
  <si>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</si>
  <si>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</si>
  <si>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</si>
  <si>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</si>
  <si>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</si>
  <si>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</si>
  <si>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</si>
  <si>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</si>
  <si>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</si>
  <si>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</si>
  <si>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</si>
  <si>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</si>
  <si>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</si>
  <si>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</si>
  <si>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</si>
  <si>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</si>
  <si>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</si>
  <si>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</si>
  <si>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</si>
  <si>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</si>
  <si>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</si>
  <si>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</si>
  <si>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</si>
  <si>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</si>
  <si>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</si>
  <si>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</si>
  <si>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</si>
  <si>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</si>
  <si>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</si>
  <si>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</si>
  <si>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</si>
  <si>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</si>
  <si>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</si>
  <si>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</si>
  <si>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</si>
  <si>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</si>
  <si>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</si>
  <si>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</si>
  <si>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</si>
  <si>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</si>
  <si>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</si>
  <si>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</si>
  <si>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</si>
  <si>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</si>
  <si>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</si>
  <si>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</si>
  <si>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</si>
  <si>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</si>
  <si>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</si>
  <si>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</si>
  <si>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</si>
  <si>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</si>
  <si>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</si>
  <si>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</si>
  <si>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</si>
  <si>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</si>
  <si>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</si>
  <si>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</si>
  <si>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</si>
  <si>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</si>
  <si>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</si>
  <si>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</si>
  <si>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</si>
  <si>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</si>
  <si>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</si>
  <si>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</si>
  <si>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</si>
  <si>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</si>
  <si>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</si>
  <si>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</si>
  <si>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</si>
  <si>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</si>
  <si>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</si>
  <si>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</si>
  <si>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</si>
  <si>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</si>
  <si>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</si>
  <si>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</si>
  <si>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</si>
  <si>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</si>
  <si>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</si>
  <si>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</si>
  <si>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</si>
  <si>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</si>
  <si>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</si>
  <si>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</si>
  <si>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</si>
  <si>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</si>
  <si>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</si>
  <si>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</si>
  <si>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</si>
  <si>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</si>
  <si>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</si>
  <si>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</si>
  <si>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</si>
  <si>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</si>
  <si>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</si>
  <si>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</si>
  <si>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</si>
  <si>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</si>
  <si>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</si>
  <si>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</si>
  <si>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</si>
  <si>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</si>
  <si>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</si>
  <si>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</si>
  <si>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</si>
  <si>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</si>
  <si>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</si>
  <si>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</si>
  <si>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</si>
  <si>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</si>
  <si>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</si>
  <si>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</si>
  <si>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</si>
  <si>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</si>
  <si>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</si>
  <si>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</si>
  <si>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</si>
  <si>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</si>
  <si>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</si>
  <si>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</si>
  <si>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</si>
  <si>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</si>
  <si>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</si>
  <si>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</si>
  <si>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</si>
  <si>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</si>
  <si>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</si>
  <si>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</si>
  <si>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</si>
  <si>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</si>
  <si>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</si>
  <si>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</si>
  <si>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</si>
  <si>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</si>
  <si>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</si>
  <si>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</si>
  <si>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</si>
  <si>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</si>
  <si>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</si>
  <si>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</si>
  <si>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</si>
  <si>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</si>
  <si>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</si>
  <si>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</si>
  <si>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</si>
  <si>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</si>
  <si>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</si>
  <si>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</si>
  <si>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</si>
  <si>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</si>
  <si>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</si>
  <si>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</si>
  <si>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</si>
  <si>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</si>
  <si>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</si>
  <si>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</si>
  <si>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</si>
  <si>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</si>
  <si>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</si>
  <si>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</si>
  <si>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</si>
  <si>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</si>
  <si>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</si>
  <si>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</si>
  <si>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</si>
  <si>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</si>
  <si>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</si>
  <si>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</si>
  <si>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</si>
  <si>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</si>
  <si>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</si>
  <si>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</si>
  <si>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</si>
  <si>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</si>
  <si>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</si>
  <si>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</si>
  <si>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</si>
  <si>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</si>
  <si>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</si>
  <si>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</si>
  <si>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</si>
  <si>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</si>
  <si>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</si>
  <si>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</si>
  <si>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</si>
  <si>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</si>
  <si>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</si>
  <si>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</si>
  <si>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</si>
  <si>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</si>
  <si>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</si>
  <si>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</si>
  <si>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</si>
  <si>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</si>
  <si>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</si>
  <si>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</si>
  <si>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</si>
  <si>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</si>
  <si>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</si>
  <si>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</si>
  <si>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</si>
  <si>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</si>
  <si>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</si>
  <si>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</si>
  <si>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</si>
  <si>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</si>
  <si>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</si>
  <si>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</si>
  <si>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</si>
  <si>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</si>
  <si>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</si>
  <si>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</si>
  <si>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</si>
  <si>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</si>
  <si>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</si>
  <si>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</si>
  <si>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</si>
  <si>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</si>
  <si>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</si>
  <si>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</si>
  <si>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</si>
  <si>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</si>
  <si>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</si>
  <si>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</si>
  <si>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</si>
  <si>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</si>
  <si>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</si>
  <si>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</si>
  <si>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</si>
  <si>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</si>
  <si>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</si>
  <si>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</si>
  <si>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</si>
  <si>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</si>
  <si>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</si>
  <si>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</si>
  <si>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</si>
  <si>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</si>
  <si>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</si>
  <si>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</si>
  <si>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</si>
  <si>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</si>
  <si>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</si>
  <si>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</si>
  <si>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</si>
  <si>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</si>
  <si>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</si>
  <si>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</si>
  <si>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</si>
  <si>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</si>
  <si>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</si>
  <si>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</si>
  <si>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</si>
  <si>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</si>
  <si>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</si>
  <si>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</si>
  <si>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</si>
  <si>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</si>
  <si>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</si>
  <si>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</si>
  <si>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</si>
  <si>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</si>
  <si>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</si>
  <si>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</si>
  <si>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</si>
  <si>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</si>
  <si>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</si>
  <si>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</si>
  <si>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</si>
  <si>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</si>
  <si>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</si>
  <si>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</si>
  <si>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</si>
  <si>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</si>
  <si>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</si>
  <si>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</si>
  <si>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</si>
  <si>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</si>
  <si>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</si>
  <si>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</si>
  <si>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</si>
  <si>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</si>
  <si>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</si>
  <si>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</si>
  <si>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</si>
  <si>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</si>
  <si>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</si>
  <si>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</si>
  <si>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</si>
  <si>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</si>
  <si>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</si>
  <si>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</si>
  <si>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</si>
  <si>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</si>
  <si>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</si>
  <si>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</si>
  <si>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</si>
  <si>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</si>
  <si>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</si>
  <si>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</si>
  <si>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</si>
  <si>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</si>
  <si>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</si>
  <si>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</si>
  <si>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</si>
  <si>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</si>
  <si>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</si>
  <si>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</si>
  <si>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</si>
  <si>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</si>
  <si>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</si>
  <si>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</si>
  <si>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</si>
  <si>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</si>
  <si>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</si>
  <si>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</si>
  <si>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</si>
  <si>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</si>
  <si>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</si>
  <si>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</si>
  <si>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</si>
  <si>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</si>
  <si>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</si>
  <si>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</si>
  <si>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</si>
  <si>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</si>
  <si>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</si>
  <si>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</si>
  <si>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</si>
  <si>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</si>
  <si>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</si>
  <si>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</si>
  <si>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</si>
  <si>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</si>
  <si>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</si>
  <si>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</si>
  <si>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</si>
  <si>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</si>
  <si>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</si>
  <si>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</si>
  <si>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</si>
  <si>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</si>
  <si>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</si>
  <si>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</si>
  <si>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</si>
  <si>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</si>
  <si>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</si>
  <si>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</si>
  <si>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</si>
  <si>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</si>
  <si>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</si>
  <si>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</si>
  <si>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</si>
  <si>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</si>
  <si>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</si>
  <si>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</si>
  <si>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</si>
  <si>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</si>
  <si>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</si>
  <si>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</si>
  <si>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</si>
  <si>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</si>
  <si>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</si>
  <si>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</si>
  <si>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</si>
  <si>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</si>
  <si>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</si>
  <si>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</si>
  <si>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</si>
  <si>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</si>
  <si>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</si>
  <si>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</si>
  <si>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</si>
  <si>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</si>
  <si>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</si>
  <si>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</si>
  <si>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</si>
  <si>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</si>
  <si>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</si>
  <si>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</si>
  <si>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</si>
  <si>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</si>
  <si>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</si>
  <si>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</si>
  <si>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</si>
  <si>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</si>
  <si>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</si>
  <si>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</si>
  <si>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</si>
  <si>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</si>
  <si>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</si>
  <si>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</si>
  <si>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</si>
  <si>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</si>
  <si>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</si>
  <si>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</si>
  <si>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</si>
  <si>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</si>
  <si>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</si>
  <si>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</si>
  <si>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</si>
  <si>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</si>
  <si>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</si>
  <si>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</si>
  <si>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</si>
  <si>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</si>
  <si>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</si>
  <si>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</si>
  <si>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</si>
  <si>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</si>
  <si>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</si>
  <si>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</si>
  <si>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</si>
  <si>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</si>
  <si>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</si>
  <si>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</si>
  <si>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</si>
  <si>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</si>
  <si>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</si>
  <si>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</si>
  <si>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</si>
  <si>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</si>
  <si>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</si>
  <si>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</si>
  <si>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</si>
  <si>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</si>
  <si>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</si>
  <si>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</si>
  <si>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</si>
  <si>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</si>
  <si>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</si>
  <si>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</si>
  <si>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</si>
  <si>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</si>
  <si>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</si>
  <si>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</si>
  <si>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</si>
  <si>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</si>
  <si>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</si>
  <si>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</si>
  <si>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</si>
  <si>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</si>
  <si>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</si>
  <si>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</si>
  <si>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</si>
  <si>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</si>
  <si>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</si>
  <si>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</si>
  <si>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</si>
  <si>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</si>
  <si>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</si>
  <si>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</si>
  <si>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</si>
  <si>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</si>
  <si>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</si>
  <si>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</si>
  <si>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</si>
  <si>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</si>
  <si>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</si>
  <si>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</si>
  <si>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</si>
  <si>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</si>
  <si>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</si>
  <si>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</si>
  <si>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</si>
  <si>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</si>
  <si>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</si>
  <si>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</si>
  <si>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</si>
  <si>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</si>
  <si>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</si>
  <si>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</si>
  <si>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</si>
  <si>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</si>
  <si>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</si>
  <si>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</si>
  <si>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</si>
  <si>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</si>
  <si>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</si>
  <si>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</si>
  <si>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</si>
  <si>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</si>
  <si>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</si>
  <si>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</si>
  <si>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</si>
  <si>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</si>
  <si>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</si>
  <si>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</si>
  <si>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</si>
  <si>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</si>
  <si>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</si>
  <si>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</si>
  <si>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</si>
  <si>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</si>
  <si>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</si>
  <si>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</si>
  <si>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</si>
  <si>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</si>
  <si>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</si>
  <si>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</si>
  <si>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</si>
  <si>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</si>
  <si>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</si>
  <si>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</si>
  <si>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</si>
  <si>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</si>
  <si>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</si>
  <si>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</si>
  <si>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</si>
  <si>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</si>
  <si>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</si>
  <si>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</si>
  <si>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</si>
  <si>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</si>
  <si>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</si>
  <si>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</si>
  <si>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</si>
  <si>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</si>
  <si>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</si>
  <si>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</si>
  <si>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</si>
  <si>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</si>
  <si>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</si>
  <si>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</si>
  <si>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</si>
  <si>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</si>
  <si>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</si>
  <si>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</si>
  <si>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</si>
  <si>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</si>
  <si>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</si>
  <si>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</si>
  <si>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</si>
  <si>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</si>
  <si>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</si>
  <si>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</si>
  <si>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</si>
  <si>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</si>
  <si>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</si>
  <si>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</si>
  <si>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</si>
  <si>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</si>
  <si>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</si>
  <si>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</si>
  <si>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</si>
  <si>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</si>
  <si>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</si>
  <si>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</si>
  <si>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</si>
  <si>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</si>
  <si>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</si>
  <si>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</si>
  <si>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</si>
  <si>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</si>
  <si>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</si>
  <si>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</si>
  <si>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</si>
  <si>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</si>
  <si>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</si>
  <si>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</si>
  <si>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</si>
  <si>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</si>
  <si>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</si>
  <si>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</si>
  <si>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</si>
  <si>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</si>
  <si>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</si>
  <si>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</si>
  <si>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</si>
  <si>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</si>
  <si>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</si>
  <si>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</si>
  <si>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</si>
  <si>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</si>
  <si>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</si>
  <si>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</si>
  <si>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</si>
  <si>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</si>
  <si>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</si>
  <si>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</si>
  <si>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</si>
  <si>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</si>
  <si>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</si>
  <si>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</si>
  <si>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</si>
  <si>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</si>
  <si>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</si>
  <si>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</si>
  <si>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</si>
  <si>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</si>
  <si>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</si>
  <si>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</si>
  <si>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</si>
  <si>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</si>
  <si>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</si>
  <si>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</si>
  <si>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</si>
  <si>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</si>
  <si>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</si>
  <si>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</si>
  <si>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</si>
  <si>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</si>
  <si>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</si>
  <si>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</si>
  <si>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</si>
  <si>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</si>
  <si>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</si>
  <si>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</si>
  <si>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</si>
  <si>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</si>
  <si>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</si>
  <si>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</si>
  <si>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</si>
  <si>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</si>
  <si>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</si>
  <si>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</si>
  <si>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</si>
  <si>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</si>
  <si>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</si>
  <si>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</si>
  <si>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</si>
  <si>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</si>
  <si>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</si>
  <si>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</si>
  <si>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</si>
  <si>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</si>
  <si>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</si>
  <si>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</si>
  <si>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</si>
  <si>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</si>
  <si>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</si>
  <si>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</si>
  <si>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</si>
  <si>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</si>
  <si>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</si>
  <si>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</si>
  <si>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</si>
  <si>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</si>
  <si>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</si>
  <si>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</si>
  <si>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</si>
  <si>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</si>
  <si>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</si>
  <si>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</si>
  <si>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</si>
  <si>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</si>
  <si>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</si>
  <si>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</si>
  <si>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</si>
  <si>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</si>
  <si>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</si>
  <si>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</si>
  <si>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</si>
  <si>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</si>
  <si>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</si>
  <si>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</si>
  <si>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</si>
  <si>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</si>
  <si>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</si>
  <si>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</si>
  <si>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</si>
  <si>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</si>
  <si>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</si>
  <si>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</si>
  <si>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</si>
  <si>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</si>
  <si>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</si>
  <si>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</si>
  <si>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</si>
  <si>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</si>
  <si>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</si>
  <si>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</si>
  <si>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</si>
  <si>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</si>
  <si>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</si>
  <si>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</si>
  <si>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</si>
  <si>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</si>
  <si>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</si>
  <si>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</si>
  <si>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</si>
  <si>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</si>
  <si>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</si>
  <si>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</si>
  <si>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</si>
  <si>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</si>
  <si>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</si>
  <si>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</si>
  <si>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</si>
  <si>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</si>
  <si>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</si>
  <si>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</si>
  <si>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</si>
  <si>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</si>
  <si>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</si>
  <si>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</si>
  <si>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</si>
  <si>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</si>
  <si>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</si>
  <si>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</si>
  <si>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</si>
  <si>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</si>
  <si>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</si>
  <si>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</si>
  <si>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</si>
  <si>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</si>
  <si>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</si>
  <si>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</si>
  <si>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</si>
  <si>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</si>
  <si>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</si>
  <si>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</si>
  <si>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</si>
  <si>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</si>
  <si>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</si>
  <si>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</si>
  <si>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</si>
  <si>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</si>
  <si>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</si>
  <si>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</si>
  <si>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</si>
  <si>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</si>
  <si>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</si>
  <si>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</si>
  <si>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</si>
  <si>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</si>
  <si>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</si>
  <si>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</si>
  <si>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</si>
  <si>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</si>
  <si>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</si>
  <si>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</si>
  <si>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</si>
  <si>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</si>
  <si>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</si>
  <si>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</si>
  <si>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</si>
  <si>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</si>
  <si>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</si>
  <si>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</si>
  <si>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</si>
  <si>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</si>
  <si>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</si>
  <si>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</si>
  <si>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</si>
  <si>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</si>
  <si>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</si>
  <si>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</si>
  <si>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</si>
  <si>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</si>
  <si>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</si>
  <si>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</si>
  <si>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</si>
  <si>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</si>
  <si>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</si>
  <si>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</si>
  <si>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</si>
  <si>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</si>
  <si>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</si>
  <si>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</si>
  <si>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</si>
  <si>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</si>
  <si>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</si>
  <si>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</si>
  <si>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</si>
  <si>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</si>
  <si>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</si>
  <si>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</si>
  <si>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</si>
  <si>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</si>
  <si>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</si>
  <si>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</si>
  <si>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</si>
  <si>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</si>
  <si>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</si>
  <si>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</si>
  <si>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</si>
  <si>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</si>
  <si>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</si>
  <si>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</si>
  <si>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</si>
  <si>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</si>
  <si>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</si>
  <si>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</si>
  <si>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</si>
  <si>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</si>
  <si>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</si>
  <si>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</si>
  <si>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</si>
  <si>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</si>
  <si>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</si>
  <si>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</si>
  <si>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</si>
  <si>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</si>
  <si>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</si>
  <si>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</si>
  <si>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</si>
  <si>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</si>
  <si>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</si>
  <si>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</si>
  <si>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</si>
  <si>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</si>
  <si>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</si>
  <si>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</si>
  <si>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</si>
  <si>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</si>
  <si>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</si>
  <si>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</si>
  <si>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</si>
  <si>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</si>
  <si>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</si>
  <si>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</si>
  <si>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</si>
  <si>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</si>
  <si>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</si>
  <si>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</si>
  <si>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</si>
  <si>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</si>
  <si>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</si>
  <si>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</si>
  <si>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</si>
  <si>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</si>
  <si>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</si>
  <si>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</si>
  <si>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</si>
  <si>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</si>
  <si>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</si>
  <si>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</si>
  <si>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</si>
  <si>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</si>
  <si>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</si>
  <si>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</si>
  <si>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</si>
  <si>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</si>
  <si>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</si>
  <si>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</si>
  <si>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</si>
  <si>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</si>
  <si>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</si>
  <si>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</si>
  <si>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</si>
  <si>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</si>
  <si>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</si>
  <si>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</si>
  <si>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</si>
  <si>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</si>
  <si>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</si>
  <si>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</si>
  <si>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</si>
  <si>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</si>
  <si>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</si>
  <si>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</si>
  <si>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</si>
  <si>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</si>
  <si>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</si>
  <si>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</si>
  <si>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</si>
  <si>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</si>
  <si>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</si>
  <si>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</si>
  <si>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</si>
  <si>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</si>
  <si>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</si>
  <si>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</si>
  <si>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</si>
  <si>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</si>
  <si>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</si>
  <si>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</si>
  <si>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</si>
  <si>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</si>
  <si>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</si>
  <si>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</si>
  <si>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</si>
  <si>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</si>
  <si>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</si>
  <si>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</si>
  <si>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</si>
  <si>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</si>
  <si>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</si>
  <si>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</si>
  <si>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</si>
  <si>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</si>
  <si>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</si>
  <si>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</si>
  <si>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</si>
  <si>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</si>
  <si>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</si>
  <si>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</si>
  <si>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</si>
  <si>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</si>
  <si>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</si>
  <si>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</si>
  <si>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</si>
  <si>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</si>
  <si>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</si>
  <si>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</si>
  <si>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</si>
  <si>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</si>
  <si>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</si>
  <si>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</si>
  <si>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</si>
  <si>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</si>
  <si>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</si>
  <si>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</si>
  <si>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</si>
  <si>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</si>
  <si>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</si>
  <si>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</si>
  <si>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</si>
  <si>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</si>
  <si>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</si>
  <si>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</si>
  <si>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</si>
  <si>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</si>
  <si>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</si>
  <si>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</si>
  <si>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</si>
  <si>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</si>
  <si>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</si>
  <si>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</si>
  <si>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</si>
  <si>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</si>
  <si>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</si>
  <si>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</si>
  <si>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</si>
  <si>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</si>
  <si>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</si>
  <si>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</si>
  <si>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</si>
  <si>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</si>
  <si>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</si>
  <si>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</si>
  <si>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</si>
  <si>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</si>
  <si>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</si>
  <si>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</si>
  <si>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</si>
  <si>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</si>
  <si>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</si>
  <si>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</si>
  <si>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</si>
  <si>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</si>
  <si>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</si>
  <si>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</si>
  <si>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</si>
  <si>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</si>
  <si>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</si>
  <si>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</si>
  <si>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</si>
  <si>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</si>
  <si>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</si>
  <si>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</si>
  <si>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</si>
  <si>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</si>
  <si>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</si>
  <si>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</si>
  <si>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</si>
  <si>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</si>
  <si>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</si>
  <si>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</si>
  <si>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</si>
  <si>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</si>
  <si>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</si>
  <si>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</si>
  <si>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</si>
  <si>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</si>
  <si>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</si>
  <si>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</si>
  <si>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</si>
  <si>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</si>
  <si>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</si>
  <si>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</si>
  <si>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</si>
  <si>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</si>
  <si>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</si>
  <si>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</si>
  <si>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</si>
  <si>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</si>
  <si>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</si>
  <si>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</si>
  <si>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</si>
  <si>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</si>
  <si>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</si>
  <si>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</si>
  <si>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</si>
  <si>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</si>
  <si>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</si>
  <si>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</si>
  <si>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</si>
  <si>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</si>
  <si>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</si>
  <si>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</si>
  <si>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</si>
  <si>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</si>
  <si>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</si>
  <si>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</si>
  <si>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</si>
  <si>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</si>
  <si>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</si>
  <si>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</si>
  <si>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</si>
  <si>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</si>
  <si>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</si>
  <si>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</si>
  <si>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</si>
  <si>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</si>
  <si>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</si>
  <si>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</si>
  <si>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</si>
  <si>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</si>
  <si>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</si>
  <si>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</si>
  <si>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</si>
  <si>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</si>
  <si>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</si>
  <si>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</si>
  <si>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</si>
  <si>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</si>
  <si>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</si>
  <si>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</si>
  <si>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</si>
  <si>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</si>
  <si>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</si>
  <si>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</si>
  <si>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</si>
  <si>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</si>
  <si>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</si>
  <si>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</si>
  <si>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</si>
  <si>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</si>
  <si>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</si>
  <si>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</si>
  <si>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</si>
  <si>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</si>
  <si>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</si>
  <si>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</si>
  <si>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</si>
  <si>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</si>
  <si>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</si>
  <si>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</si>
  <si>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</si>
  <si>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</si>
  <si>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</si>
  <si>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</si>
  <si>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</si>
  <si>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</si>
  <si>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</si>
  <si>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</si>
  <si>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</si>
  <si>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</si>
  <si>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</si>
  <si>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</si>
  <si>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</si>
  <si>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</si>
  <si>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</si>
  <si>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</si>
  <si>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</si>
  <si>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</si>
  <si>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</si>
  <si>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</si>
  <si>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</si>
  <si>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</si>
  <si>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</si>
  <si>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</si>
  <si>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</si>
  <si>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</si>
  <si>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</si>
  <si>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</si>
  <si>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</si>
  <si>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</si>
  <si>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</si>
  <si>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</si>
  <si>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</si>
  <si>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</si>
  <si>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</si>
  <si>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</si>
  <si>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</si>
  <si>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</si>
  <si>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</si>
  <si>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</si>
  <si>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</si>
  <si>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</si>
  <si>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</si>
  <si>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</si>
  <si>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</si>
  <si>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</si>
  <si>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</si>
  <si>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</si>
  <si>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</si>
  <si>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</si>
  <si>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</si>
  <si>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</si>
  <si>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</si>
  <si>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</si>
  <si>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</si>
  <si>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</si>
  <si>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</si>
  <si>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</si>
  <si>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</si>
  <si>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</si>
  <si>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</si>
  <si>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</si>
  <si>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</si>
  <si>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</si>
  <si>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</si>
  <si>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</si>
  <si>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</si>
  <si>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</si>
  <si>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</si>
  <si>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</si>
  <si>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</si>
  <si>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</si>
  <si>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</si>
  <si>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</si>
  <si>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</si>
  <si>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</si>
  <si>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</si>
  <si>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</si>
  <si>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</si>
  <si>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</si>
  <si>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</si>
  <si>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</si>
  <si>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</si>
  <si>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</si>
  <si>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</si>
  <si>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</si>
  <si>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</si>
  <si>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</si>
  <si>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</si>
  <si>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</si>
  <si>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</si>
  <si>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</si>
  <si>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</si>
  <si>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</si>
  <si>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</si>
  <si>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</si>
  <si>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</si>
  <si>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</si>
  <si>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</si>
  <si>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</si>
  <si>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</si>
  <si>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</si>
  <si>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</si>
  <si>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</si>
  <si>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</si>
  <si>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</si>
  <si>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</si>
  <si>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</si>
  <si>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</si>
  <si>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</si>
  <si>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</si>
  <si>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</si>
  <si>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</si>
  <si>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</si>
  <si>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</si>
  <si>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</si>
  <si>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</si>
  <si>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</si>
  <si>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</si>
  <si>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</si>
  <si>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</si>
  <si>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</si>
  <si>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</si>
  <si>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</si>
  <si>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</si>
  <si>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</si>
  <si>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</si>
  <si>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</si>
  <si>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</si>
  <si>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</si>
  <si>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</si>
  <si>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</si>
  <si>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</si>
  <si>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</si>
  <si>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</si>
  <si>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</si>
  <si>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</si>
  <si>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</si>
  <si>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</si>
  <si>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</si>
  <si>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</si>
  <si>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</si>
  <si>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</si>
  <si>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</si>
  <si>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</si>
  <si>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</si>
  <si>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</si>
  <si>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</si>
  <si>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</si>
  <si>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</si>
  <si>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</si>
  <si>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</si>
  <si>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</si>
  <si>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</si>
  <si>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</si>
  <si>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</si>
  <si>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</si>
  <si>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</si>
  <si>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</si>
  <si>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</si>
  <si>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</si>
  <si>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</si>
  <si>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</si>
  <si>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</si>
  <si>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</si>
  <si>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</si>
  <si>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</si>
  <si>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</si>
  <si>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</si>
  <si>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</si>
  <si>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</si>
  <si>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</si>
  <si>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</si>
  <si>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</si>
  <si>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</si>
  <si>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</si>
  <si>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</si>
  <si>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</si>
  <si>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</si>
  <si>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</si>
  <si>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</si>
  <si>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</si>
  <si>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</si>
  <si>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</si>
  <si>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</si>
  <si>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</si>
  <si>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</si>
  <si>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</si>
  <si>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</si>
  <si>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</si>
  <si>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</si>
  <si>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</si>
  <si>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</si>
  <si>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</si>
  <si>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</si>
  <si>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</si>
  <si>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</si>
  <si>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</si>
  <si>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</si>
  <si>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</si>
  <si>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</si>
  <si>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</si>
  <si>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</si>
  <si>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</si>
  <si>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</si>
  <si>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</si>
  <si>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</si>
  <si>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</si>
  <si>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</si>
  <si>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</si>
  <si>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</si>
  <si>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</si>
  <si>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</si>
  <si>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</si>
  <si>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</si>
  <si>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</si>
  <si>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</si>
  <si>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</si>
  <si>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</si>
  <si>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</si>
  <si>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</si>
  <si>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</si>
  <si>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</si>
  <si>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</si>
  <si>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</si>
  <si>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</si>
  <si>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</si>
  <si>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</si>
  <si>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</si>
  <si>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</si>
  <si>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</si>
  <si>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</si>
  <si>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</si>
  <si>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</si>
  <si>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</si>
  <si>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</si>
  <si>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</si>
  <si>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</si>
  <si>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</si>
  <si>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</si>
  <si>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</si>
  <si>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</si>
  <si>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</si>
  <si>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</si>
  <si>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</si>
  <si>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</si>
  <si>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</si>
  <si>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</si>
  <si>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</si>
  <si>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</si>
  <si>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</si>
  <si>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</si>
  <si>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</si>
  <si>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</si>
  <si>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</si>
  <si>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</si>
  <si>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</si>
  <si>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</si>
  <si>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</si>
  <si>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</si>
  <si>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</si>
  <si>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</si>
  <si>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</si>
  <si>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</si>
  <si>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</si>
  <si>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</si>
  <si>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</si>
  <si>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</si>
  <si>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</si>
  <si>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</si>
  <si>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</si>
  <si>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</si>
  <si>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</si>
  <si>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</si>
  <si>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</si>
  <si>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</si>
  <si>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</si>
  <si>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</si>
  <si>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</si>
  <si>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</si>
  <si>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</si>
  <si>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</si>
  <si>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</si>
  <si>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</si>
  <si>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</si>
  <si>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</si>
  <si>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</si>
  <si>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</si>
  <si>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</si>
  <si>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</si>
  <si>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</si>
  <si>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</si>
  <si>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</si>
  <si>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</si>
  <si>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</si>
  <si>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</si>
  <si>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</si>
  <si>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</si>
  <si>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</si>
  <si>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</si>
  <si>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</si>
  <si>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</si>
  <si>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</si>
  <si>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</si>
  <si>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</si>
  <si>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</si>
  <si>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</si>
  <si>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</si>
  <si>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</si>
  <si>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</si>
  <si>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</si>
  <si>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</si>
  <si>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</si>
  <si>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</si>
  <si>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</si>
  <si>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</si>
  <si>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</si>
  <si>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</si>
  <si>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</si>
  <si>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</si>
  <si>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</si>
  <si>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</si>
  <si>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</si>
  <si>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</si>
  <si>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</si>
  <si>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</si>
  <si>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</si>
  <si>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</si>
  <si>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</si>
  <si>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</si>
  <si>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</si>
  <si>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</si>
  <si>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</si>
  <si>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</si>
  <si>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</si>
  <si>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</si>
  <si>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</si>
  <si>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</si>
  <si>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</si>
  <si>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</si>
  <si>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</si>
  <si>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</si>
  <si>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</si>
  <si>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</si>
  <si>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</si>
  <si>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</si>
  <si>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</si>
  <si>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</si>
  <si>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</si>
  <si>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</si>
  <si>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</si>
  <si>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</si>
  <si>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</si>
  <si>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</si>
  <si>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</si>
  <si>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</si>
  <si>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</si>
  <si>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</si>
  <si>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</si>
  <si>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</si>
  <si>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</si>
  <si>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</si>
  <si>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</si>
  <si>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</si>
  <si>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</si>
  <si>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</si>
  <si>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</si>
  <si>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</si>
  <si>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</si>
  <si>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</si>
  <si>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</si>
  <si>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</si>
  <si>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</si>
  <si>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</si>
  <si>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</si>
  <si>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</si>
  <si>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</si>
  <si>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</si>
  <si>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</si>
  <si>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</si>
  <si>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</si>
  <si>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</si>
  <si>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</si>
  <si>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</si>
  <si>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</si>
  <si>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</si>
  <si>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</si>
  <si>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</si>
  <si>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</si>
  <si>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</si>
  <si>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</si>
  <si>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</si>
  <si>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</si>
  <si>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</si>
  <si>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</si>
  <si>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</si>
  <si>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</si>
  <si>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</si>
  <si>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</si>
  <si>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</si>
  <si>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</si>
  <si>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</si>
  <si>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</si>
  <si>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</si>
  <si>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</si>
  <si>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</si>
  <si>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</si>
  <si>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</si>
  <si>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</si>
  <si>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</si>
  <si>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</si>
  <si>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</si>
  <si>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</si>
  <si>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</si>
  <si>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</si>
  <si>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</si>
  <si>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</si>
  <si>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</si>
  <si>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</si>
  <si>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</si>
  <si>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</si>
  <si>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</si>
  <si>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</si>
  <si>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</si>
  <si>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</si>
  <si>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</si>
  <si>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</si>
  <si>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</si>
  <si>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</si>
  <si>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</si>
  <si>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</si>
  <si>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</si>
  <si>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</si>
  <si>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</si>
  <si>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</si>
  <si>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</si>
  <si>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</si>
  <si>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</si>
  <si>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</si>
  <si>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</si>
  <si>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</si>
  <si>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</si>
  <si>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</si>
  <si>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</si>
  <si>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</si>
  <si>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</si>
  <si>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</si>
  <si>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</si>
  <si>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</si>
  <si>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</si>
  <si>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</si>
  <si>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</si>
  <si>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</si>
  <si>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</si>
  <si>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</si>
  <si>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</si>
  <si>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</si>
  <si>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</si>
  <si>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</si>
  <si>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</si>
  <si>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</si>
  <si>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</si>
  <si>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</si>
  <si>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</si>
  <si>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</si>
  <si>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</si>
  <si>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</si>
  <si>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</si>
  <si>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</si>
  <si>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</si>
  <si>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</si>
  <si>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</si>
  <si>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</si>
  <si>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</si>
  <si>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</si>
  <si>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</si>
  <si>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</si>
  <si>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</si>
  <si>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</si>
  <si>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</si>
  <si>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</si>
  <si>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</si>
  <si>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</si>
  <si>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</si>
  <si>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</si>
  <si>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</si>
  <si>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</si>
  <si>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</si>
  <si>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</si>
  <si>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</si>
  <si>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</si>
  <si>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</si>
  <si>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</si>
  <si>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</si>
  <si>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</si>
  <si>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</si>
  <si>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</si>
  <si>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</si>
  <si>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</si>
  <si>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</si>
  <si>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</si>
  <si>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</si>
  <si>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</si>
  <si>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</si>
  <si>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</si>
  <si>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</si>
  <si>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</si>
  <si>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</si>
  <si>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</si>
  <si>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</si>
  <si>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</si>
  <si>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</si>
  <si>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</si>
  <si>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</si>
  <si>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</si>
  <si>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</si>
  <si>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</si>
  <si>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</si>
  <si>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</si>
  <si>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</si>
  <si>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</si>
  <si>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</si>
  <si>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</si>
  <si>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</si>
  <si>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</si>
  <si>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</si>
  <si>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</si>
  <si>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</si>
  <si>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</si>
  <si>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</si>
  <si>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</si>
  <si>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</si>
  <si>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</si>
  <si>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</si>
  <si>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</si>
  <si>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</si>
  <si>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</si>
  <si>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</si>
  <si>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</si>
  <si>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</si>
  <si>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</si>
  <si>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</si>
  <si>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</si>
  <si>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</si>
  <si>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</si>
  <si>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</si>
  <si>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</si>
  <si>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</si>
  <si>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</si>
  <si>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</si>
  <si>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</si>
  <si>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</si>
  <si>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</si>
  <si>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</si>
  <si>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</si>
  <si>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</si>
  <si>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</si>
  <si>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</si>
  <si>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</si>
  <si>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</si>
  <si>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</si>
  <si>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</si>
  <si>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</si>
  <si>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</si>
  <si>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</si>
  <si>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</si>
  <si>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</si>
  <si>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</si>
  <si>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</si>
  <si>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</si>
  <si>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</si>
  <si>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</si>
  <si>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</si>
  <si>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</si>
  <si>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</si>
  <si>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</si>
  <si>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</si>
  <si>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</si>
  <si>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</si>
  <si>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</si>
  <si>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</si>
  <si>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</si>
  <si>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</si>
  <si>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</si>
  <si>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</si>
  <si>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</si>
  <si>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</si>
  <si>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</si>
  <si>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</si>
  <si>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</si>
  <si>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</si>
  <si>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</si>
  <si>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</si>
  <si>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</si>
  <si>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</si>
  <si>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</si>
  <si>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</si>
  <si>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</si>
  <si>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</si>
  <si>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</si>
  <si>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</si>
  <si>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</si>
  <si>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</si>
  <si>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</si>
  <si>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</si>
  <si>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</si>
  <si>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</si>
  <si>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</si>
  <si>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</si>
  <si>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</si>
  <si>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</si>
  <si>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</si>
  <si>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</si>
  <si>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</si>
  <si>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</si>
  <si>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</si>
  <si>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</si>
  <si>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</si>
  <si>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</si>
  <si>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</si>
  <si>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</si>
  <si>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</si>
  <si>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</si>
  <si>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</si>
  <si>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</si>
  <si>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</si>
  <si>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</si>
  <si>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</si>
  <si>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</si>
  <si>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</si>
  <si>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</si>
  <si>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</si>
  <si>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</si>
  <si>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</si>
  <si>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</si>
  <si>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</si>
  <si>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</si>
  <si>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</si>
  <si>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</si>
  <si>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</si>
  <si>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</si>
  <si>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</si>
  <si>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</si>
  <si>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</si>
  <si>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</si>
  <si>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</si>
  <si>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</si>
  <si>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</si>
  <si>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</si>
  <si>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</si>
  <si>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</si>
  <si>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</si>
  <si>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</si>
  <si>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</si>
  <si>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</si>
  <si>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</si>
  <si>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</si>
  <si>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</si>
  <si>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</si>
  <si>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</si>
  <si>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</si>
  <si>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</si>
  <si>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</si>
  <si>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</si>
  <si>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</si>
  <si>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</si>
  <si>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</si>
  <si>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</si>
  <si>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</si>
  <si>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</si>
  <si>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</si>
  <si>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</si>
  <si>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</si>
  <si>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</si>
  <si>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</si>
  <si>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</si>
  <si>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</si>
  <si>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</si>
  <si>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</si>
  <si>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</si>
  <si>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</si>
  <si>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</si>
  <si>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</si>
  <si>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</si>
  <si>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</si>
  <si>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</si>
  <si>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</si>
  <si>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</si>
  <si>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</si>
  <si>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</si>
  <si>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</si>
  <si>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</si>
  <si>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</si>
  <si>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</si>
  <si>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</si>
  <si>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</si>
  <si>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</si>
  <si>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</si>
  <si>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</si>
  <si>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</si>
  <si>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</si>
  <si>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</si>
  <si>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</si>
  <si>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</si>
  <si>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</si>
  <si>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</si>
  <si>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</si>
  <si>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</si>
  <si>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</si>
  <si>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</si>
  <si>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</si>
  <si>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</si>
  <si>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</si>
  <si>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</si>
  <si>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</si>
  <si>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</si>
  <si>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</si>
  <si>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</si>
  <si>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</si>
  <si>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</si>
  <si>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</si>
  <si>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</si>
  <si>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</si>
  <si>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</si>
  <si>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</si>
  <si>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</si>
  <si>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</si>
  <si>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</si>
  <si>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</si>
  <si>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</si>
  <si>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</si>
  <si>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</si>
  <si>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</si>
  <si>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</si>
  <si>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</si>
  <si>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</si>
  <si>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</si>
  <si>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</si>
  <si>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</si>
  <si>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</si>
  <si>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</si>
  <si>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</si>
  <si>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</si>
  <si>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</si>
  <si>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</si>
  <si>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</si>
  <si>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</si>
  <si>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</si>
  <si>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</si>
  <si>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</si>
  <si>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</si>
  <si>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</si>
  <si>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</si>
  <si>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</si>
  <si>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</si>
  <si>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</si>
  <si>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</si>
  <si>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</si>
  <si>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</si>
  <si>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</si>
  <si>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</si>
  <si>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</si>
  <si>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</si>
  <si>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</si>
  <si>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</si>
  <si>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</si>
  <si>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</si>
  <si>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</si>
  <si>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</si>
  <si>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</si>
  <si>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</si>
  <si>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</si>
  <si>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</si>
  <si>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</si>
  <si>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</si>
  <si>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</si>
  <si>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</si>
  <si>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</si>
  <si>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</si>
  <si>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</si>
  <si>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</si>
  <si>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</si>
  <si>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</si>
  <si>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</si>
  <si>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</si>
  <si>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</si>
  <si>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</si>
  <si>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</si>
  <si>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</si>
  <si>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</si>
  <si>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</si>
  <si>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</si>
  <si>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</si>
  <si>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</si>
  <si>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</si>
  <si>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</si>
  <si>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</si>
  <si>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</si>
  <si>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</si>
  <si>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</si>
  <si>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</si>
  <si>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</si>
  <si>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</si>
  <si>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</si>
  <si>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</si>
  <si>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</si>
  <si>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</si>
  <si>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</si>
  <si>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</si>
  <si>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</si>
  <si>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</si>
  <si>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</si>
  <si>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</si>
  <si>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</si>
  <si>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</si>
  <si>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</si>
  <si>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</si>
  <si>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</si>
  <si>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</si>
  <si>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</si>
  <si>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</si>
  <si>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</si>
  <si>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</si>
  <si>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</si>
  <si>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</si>
  <si>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</si>
  <si>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</si>
  <si>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</si>
  <si>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</si>
  <si>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</si>
  <si>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</si>
  <si>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</si>
  <si>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</si>
  <si>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</si>
  <si>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</si>
  <si>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</si>
  <si>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</si>
  <si>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</si>
  <si>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</si>
  <si>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</si>
  <si>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</si>
  <si>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</si>
  <si>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</si>
  <si>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</si>
  <si>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</si>
  <si>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</si>
  <si>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</si>
  <si>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</si>
  <si>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</si>
  <si>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</si>
  <si>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</si>
  <si>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</si>
  <si>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</si>
  <si>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</si>
  <si>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</si>
  <si>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</si>
  <si>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</si>
  <si>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</si>
  <si>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</si>
  <si>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</si>
  <si>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</si>
  <si>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</si>
  <si>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</si>
  <si>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</si>
  <si>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</si>
  <si>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</si>
  <si>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</si>
  <si>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</si>
  <si>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</si>
  <si>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</si>
  <si>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</si>
  <si>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</si>
  <si>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</si>
  <si>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</si>
  <si>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</si>
  <si>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</si>
  <si>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</si>
  <si>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</si>
  <si>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</si>
  <si>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</si>
  <si>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</si>
  <si>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</si>
  <si>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</si>
  <si>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</si>
  <si>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</si>
  <si>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</si>
  <si>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</si>
  <si>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</si>
  <si>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</si>
  <si>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</si>
  <si>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</si>
  <si>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</si>
  <si>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</si>
  <si>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</si>
  <si>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</si>
  <si>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</si>
  <si>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</si>
  <si>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</si>
  <si>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</si>
  <si>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</si>
  <si>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</si>
  <si>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</si>
  <si>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</si>
  <si>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</si>
  <si>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</si>
  <si>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</si>
  <si>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</si>
  <si>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</si>
  <si>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</si>
  <si>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</si>
  <si>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</si>
  <si>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</si>
  <si>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</si>
  <si>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</si>
  <si>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</si>
  <si>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</si>
  <si>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</si>
  <si>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</si>
  <si>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</si>
  <si>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</si>
  <si>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</si>
  <si>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</si>
  <si>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</si>
  <si>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</si>
  <si>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</si>
  <si>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</si>
  <si>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</si>
  <si>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</si>
  <si>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</si>
  <si>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</si>
  <si>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</si>
  <si>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</si>
  <si>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</si>
  <si>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</si>
  <si>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</si>
  <si>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</si>
  <si>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</si>
  <si>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</si>
  <si>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</si>
  <si>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</si>
  <si>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</si>
  <si>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</si>
  <si>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</si>
  <si>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</si>
  <si>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</si>
  <si>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</si>
  <si>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</si>
  <si>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</si>
  <si>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</si>
  <si>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</si>
  <si>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</si>
  <si>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</si>
  <si>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</si>
  <si>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</si>
  <si>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</si>
  <si>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</si>
  <si>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</si>
  <si>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</si>
  <si>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</si>
  <si>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</si>
  <si>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</si>
  <si>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</si>
  <si>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</si>
  <si>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</si>
  <si>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</si>
  <si>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</si>
  <si>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</si>
  <si>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</si>
  <si>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</si>
  <si>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</si>
  <si>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</si>
  <si>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</si>
  <si>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</si>
  <si>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</si>
  <si>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</si>
  <si>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</si>
  <si>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</si>
  <si>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</si>
  <si>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</si>
  <si>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</si>
  <si>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</si>
  <si>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</si>
  <si>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</si>
  <si>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</si>
  <si>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</si>
  <si>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</si>
  <si>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</si>
  <si>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</si>
  <si>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</si>
  <si>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</si>
  <si>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</si>
  <si>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</si>
  <si>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</si>
  <si>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</si>
  <si>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</si>
  <si>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</si>
  <si>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</si>
  <si>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</si>
  <si>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</si>
  <si>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</si>
  <si>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</si>
  <si>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</si>
  <si>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</si>
  <si>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</si>
  <si>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</si>
  <si>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</si>
  <si>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</si>
  <si>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</si>
  <si>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</si>
  <si>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</si>
  <si>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</si>
  <si>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</si>
  <si>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</si>
  <si>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</si>
  <si>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</si>
  <si>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</si>
  <si>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</si>
  <si>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</si>
  <si>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</si>
  <si>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</si>
  <si>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</si>
  <si>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</si>
  <si>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</si>
  <si>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</si>
  <si>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</si>
  <si>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</si>
  <si>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</si>
  <si>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</si>
  <si>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</si>
  <si>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</si>
  <si>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</si>
  <si>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</si>
  <si>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</si>
  <si>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</si>
  <si>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</si>
  <si>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</si>
  <si>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</si>
  <si>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</si>
  <si>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</si>
  <si>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</si>
  <si>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</si>
  <si>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</si>
  <si>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</si>
  <si>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</si>
  <si>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</si>
  <si>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</si>
  <si>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</si>
  <si>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</si>
  <si>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</si>
  <si>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</si>
  <si>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</si>
  <si>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</si>
  <si>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</si>
  <si>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</si>
  <si>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</si>
  <si>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</si>
  <si>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</si>
  <si>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</si>
  <si>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</si>
  <si>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</si>
  <si>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</si>
  <si>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</si>
  <si>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</si>
  <si>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</si>
  <si>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</si>
  <si>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</si>
  <si>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</si>
  <si>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</si>
  <si>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</si>
  <si>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</si>
  <si>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</si>
  <si>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</si>
  <si>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</si>
  <si>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</si>
  <si>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</si>
  <si>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</si>
  <si>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</si>
  <si>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</si>
  <si>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</si>
  <si>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</si>
  <si>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</si>
  <si>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</si>
  <si>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</si>
  <si>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</si>
  <si>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</si>
  <si>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</si>
  <si>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</si>
  <si>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</si>
  <si>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</si>
  <si>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</si>
  <si>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</si>
  <si>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</si>
  <si>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</si>
  <si>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</si>
  <si>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</si>
  <si>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</si>
  <si>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</si>
  <si>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</si>
  <si>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</si>
  <si>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</si>
  <si>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</si>
  <si>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</si>
  <si>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</si>
  <si>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</si>
  <si>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</si>
  <si>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</si>
  <si>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</si>
  <si>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</si>
  <si>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</si>
  <si>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</si>
  <si>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</si>
  <si>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</si>
  <si>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</si>
  <si>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</si>
  <si>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</si>
  <si>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</si>
  <si>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</si>
  <si>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</si>
  <si>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</si>
  <si>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</si>
  <si>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</si>
  <si>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</si>
  <si>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</si>
  <si>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</si>
  <si>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</si>
  <si>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</si>
  <si>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</si>
  <si>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</si>
  <si>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</si>
  <si>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</si>
  <si>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</si>
  <si>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</si>
  <si>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</si>
  <si>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</si>
  <si>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</si>
  <si>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</si>
  <si>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</si>
  <si>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</si>
  <si>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</si>
  <si>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</si>
  <si>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</si>
  <si>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</si>
  <si>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</si>
  <si>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</si>
  <si>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</si>
  <si>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</si>
  <si>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</si>
  <si>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</si>
  <si>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</si>
  <si>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</si>
  <si>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</si>
  <si>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</si>
  <si>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</si>
  <si>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</si>
  <si>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</si>
  <si>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</si>
  <si>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</si>
  <si>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</si>
  <si>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</si>
  <si>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</si>
  <si>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</si>
  <si>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</si>
  <si>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</si>
  <si>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</si>
  <si>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</si>
  <si>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</si>
  <si>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</si>
  <si>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</si>
  <si>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</si>
  <si>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</si>
  <si>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</si>
  <si>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</si>
  <si>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</si>
  <si>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</si>
  <si>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</si>
  <si>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</si>
  <si>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</si>
  <si>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</si>
  <si>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</si>
  <si>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</si>
  <si>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</si>
  <si>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</si>
  <si>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</si>
  <si>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</si>
  <si>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</si>
  <si>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</si>
  <si>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</si>
  <si>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</si>
  <si>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</si>
  <si>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</si>
  <si>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</si>
  <si>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</si>
  <si>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</si>
  <si>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</si>
  <si>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</si>
  <si>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</si>
  <si>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</si>
  <si>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</si>
  <si>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</si>
  <si>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</si>
  <si>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</si>
  <si>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</si>
  <si>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</si>
  <si>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</si>
  <si>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</si>
  <si>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</si>
  <si>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</si>
  <si>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</si>
  <si>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</si>
  <si>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</si>
  <si>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</si>
  <si>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</si>
  <si>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</si>
  <si>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</si>
  <si>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</si>
  <si>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</si>
  <si>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</si>
  <si>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</si>
  <si>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</si>
  <si>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</si>
  <si>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</si>
  <si>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</si>
  <si>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</si>
  <si>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</si>
  <si>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</si>
  <si>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</si>
  <si>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</si>
  <si>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</si>
  <si>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</si>
  <si>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</si>
  <si>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</si>
  <si>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</si>
  <si>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</si>
  <si>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</si>
  <si>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</si>
  <si>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</si>
  <si>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</si>
  <si>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</si>
  <si>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</si>
  <si>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</si>
  <si>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</si>
  <si>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</si>
  <si>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</si>
  <si>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</si>
  <si>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</si>
  <si>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</si>
  <si>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</si>
  <si>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</si>
  <si>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</si>
  <si>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</si>
  <si>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</si>
  <si>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</si>
  <si>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</si>
  <si>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</si>
  <si>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</si>
  <si>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</si>
  <si>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</si>
  <si>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</si>
  <si>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</si>
  <si>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</si>
  <si>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</si>
  <si>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</si>
  <si>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</si>
  <si>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</si>
  <si>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</si>
  <si>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</si>
  <si>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</si>
  <si>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</si>
  <si>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</si>
  <si>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</si>
  <si>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</si>
  <si>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</si>
  <si>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</si>
  <si>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</si>
  <si>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</si>
  <si>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</si>
  <si>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</si>
  <si>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</si>
  <si>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</si>
  <si>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</si>
  <si>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</si>
  <si>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</si>
  <si>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</si>
  <si>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</si>
  <si>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</si>
  <si>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</si>
  <si>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</si>
  <si>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</si>
  <si>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</si>
  <si>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</si>
  <si>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</si>
  <si>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</si>
  <si>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</si>
  <si>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</si>
  <si>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</si>
  <si>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</si>
  <si>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</si>
  <si>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</si>
  <si>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</si>
  <si>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</si>
  <si>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</si>
  <si>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</si>
  <si>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</si>
  <si>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</si>
  <si>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</si>
  <si>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</si>
  <si>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</si>
  <si>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</si>
  <si>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</si>
  <si>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</si>
  <si>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</si>
  <si>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</si>
  <si>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</si>
  <si>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</si>
  <si>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</si>
  <si>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</si>
  <si>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</si>
  <si>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</si>
  <si>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</si>
  <si>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</si>
  <si>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</si>
  <si>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</si>
  <si>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</si>
  <si>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</si>
  <si>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</si>
  <si>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</si>
  <si>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</si>
  <si>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</si>
  <si>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</si>
  <si>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</si>
  <si>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</si>
  <si>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</si>
  <si>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</si>
  <si>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</si>
  <si>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</si>
  <si>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</si>
  <si>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</si>
  <si>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</si>
  <si>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</si>
  <si>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</si>
  <si>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</si>
  <si>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</si>
  <si>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</si>
  <si>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</si>
  <si>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</si>
  <si>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</si>
  <si>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</si>
  <si>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</si>
  <si>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</si>
  <si>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</si>
  <si>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</si>
  <si>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</si>
  <si>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</si>
  <si>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</si>
  <si>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</si>
  <si>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</si>
  <si>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</si>
  <si>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</si>
  <si>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</si>
  <si>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</si>
  <si>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</si>
  <si>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</si>
  <si>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</si>
  <si>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</si>
  <si>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</si>
  <si>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</si>
  <si>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</si>
  <si>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</si>
  <si>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</si>
  <si>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</si>
  <si>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</si>
  <si>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</si>
  <si>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</si>
  <si>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</si>
  <si>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</si>
  <si>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</si>
  <si>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</si>
  <si>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</si>
  <si>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</si>
  <si>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</si>
  <si>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</si>
  <si>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</si>
  <si>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</si>
  <si>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</si>
  <si>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</si>
  <si>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</si>
  <si>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</si>
  <si>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</si>
  <si>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</si>
  <si>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</si>
  <si>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</si>
  <si>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</si>
  <si>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</si>
  <si>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</si>
  <si>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</si>
  <si>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</si>
  <si>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</si>
  <si>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</si>
  <si>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</si>
  <si>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</si>
  <si>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</si>
  <si>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</si>
  <si>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</si>
  <si>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</si>
  <si>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</si>
  <si>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</si>
  <si>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</si>
  <si>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</si>
  <si>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</si>
  <si>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</si>
  <si>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</si>
  <si>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</si>
  <si>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</si>
  <si>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</si>
  <si>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</si>
  <si>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</si>
  <si>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</si>
  <si>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</si>
  <si>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</si>
  <si>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</si>
  <si>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</si>
  <si>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</si>
  <si>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</si>
  <si>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</si>
  <si>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</si>
  <si>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</si>
  <si>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</si>
  <si>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</si>
  <si>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</si>
  <si>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</si>
  <si>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</si>
  <si>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</si>
  <si>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</si>
  <si>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</si>
  <si>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</si>
  <si>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</si>
  <si>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</si>
  <si>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</si>
  <si>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</si>
  <si>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</si>
  <si>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</si>
  <si>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</si>
  <si>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</si>
  <si>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</si>
  <si>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</si>
  <si>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</si>
  <si>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</si>
  <si>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</si>
  <si>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</si>
  <si>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</si>
  <si>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</si>
  <si>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</si>
  <si>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</si>
  <si>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</si>
  <si>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</si>
  <si>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</si>
  <si>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</si>
  <si>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</si>
  <si>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</si>
  <si>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</si>
  <si>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</si>
  <si>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</si>
  <si>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</si>
  <si>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</si>
  <si>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</si>
  <si>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</si>
  <si>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</si>
  <si>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</si>
  <si>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</si>
  <si>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</si>
  <si>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</si>
  <si>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</si>
  <si>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</si>
  <si>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</si>
  <si>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</si>
  <si>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</si>
  <si>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</si>
  <si>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</si>
  <si>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</si>
  <si>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</si>
  <si>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</si>
  <si>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</si>
  <si>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</si>
  <si>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</si>
  <si>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</si>
  <si>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</si>
  <si>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</si>
  <si>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</si>
  <si>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</si>
  <si>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</si>
  <si>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</si>
  <si>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</si>
  <si>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</si>
  <si>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</si>
  <si>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</si>
  <si>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</si>
  <si>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</si>
  <si>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</si>
  <si>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</si>
  <si>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</si>
  <si>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</si>
  <si>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</si>
  <si>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</si>
  <si>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</si>
  <si>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</si>
  <si>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</si>
  <si>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</si>
  <si>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</si>
  <si>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</si>
  <si>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</si>
  <si>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</si>
  <si>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</si>
  <si>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</si>
  <si>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</si>
  <si>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</si>
  <si>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</si>
  <si>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</si>
  <si>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</si>
  <si>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</si>
  <si>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</si>
  <si>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</si>
  <si>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</si>
  <si>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</si>
  <si>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</si>
  <si>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</si>
  <si>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</si>
  <si>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</si>
  <si>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</si>
  <si>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</si>
  <si>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</si>
  <si>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</si>
  <si>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</si>
  <si>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</si>
  <si>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</si>
  <si>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</si>
  <si>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</si>
  <si>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</si>
  <si>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</si>
  <si>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</si>
  <si>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</si>
  <si>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</si>
  <si>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</si>
  <si>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</si>
  <si>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</si>
  <si>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</si>
  <si>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</si>
  <si>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</si>
  <si>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</si>
  <si>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</si>
  <si>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</si>
  <si>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</si>
  <si>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</si>
  <si>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</si>
  <si>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</si>
  <si>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</si>
  <si>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</si>
  <si>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</si>
  <si>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</si>
  <si>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</si>
  <si>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</si>
  <si>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</si>
  <si>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</si>
  <si>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</si>
  <si>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</si>
  <si>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</si>
  <si>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</si>
  <si>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</si>
  <si>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</si>
  <si>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</si>
  <si>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</si>
  <si>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</si>
  <si>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</si>
  <si>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</si>
  <si>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</si>
  <si>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</si>
  <si>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</si>
  <si>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</si>
  <si>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</si>
  <si>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</si>
  <si>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</si>
  <si>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</si>
  <si>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</si>
  <si>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</si>
  <si>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</si>
  <si>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</si>
  <si>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</si>
  <si>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</si>
  <si>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</si>
  <si>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</si>
  <si>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</si>
  <si>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</si>
  <si>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</si>
  <si>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</si>
  <si>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</si>
  <si>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</si>
  <si>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</si>
  <si>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</si>
  <si>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</si>
  <si>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</si>
  <si>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</si>
  <si>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</si>
  <si>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</si>
  <si>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</si>
  <si>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</si>
  <si>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</si>
  <si>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</si>
  <si>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</si>
  <si>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</si>
  <si>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</si>
  <si>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</si>
  <si>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</si>
  <si>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</si>
  <si>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</si>
  <si>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</si>
  <si>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</si>
  <si>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</si>
  <si>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</si>
  <si>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</si>
  <si>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</si>
  <si>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</si>
  <si>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</si>
  <si>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</si>
  <si>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</si>
  <si>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</si>
  <si>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</si>
  <si>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</si>
  <si>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</si>
  <si>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</si>
  <si>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</si>
  <si>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</si>
  <si>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</si>
  <si>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</si>
  <si>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</si>
  <si>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</si>
  <si>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</si>
  <si>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</si>
  <si>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</si>
  <si>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</si>
  <si>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</si>
  <si>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</si>
  <si>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</si>
  <si>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</si>
  <si>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</si>
  <si>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</si>
  <si>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</si>
  <si>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</si>
  <si>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</si>
  <si>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</si>
  <si>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</si>
  <si>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</si>
  <si>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</si>
  <si>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</si>
  <si>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</si>
  <si>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</si>
  <si>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</si>
  <si>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</si>
  <si>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</si>
  <si>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</si>
  <si>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</si>
  <si>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</si>
  <si>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</si>
  <si>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</si>
  <si>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</si>
  <si>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</si>
  <si>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</si>
  <si>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</si>
  <si>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</si>
  <si>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</si>
  <si>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</si>
  <si>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</si>
  <si>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</si>
  <si>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</si>
  <si>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</si>
  <si>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</si>
  <si>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</si>
  <si>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</si>
  <si>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</si>
  <si>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</si>
  <si>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</si>
  <si>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</si>
  <si>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</si>
  <si>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</si>
  <si>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</si>
  <si>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</si>
  <si>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</si>
  <si>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</si>
  <si>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</si>
  <si>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</si>
  <si>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</si>
  <si>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</si>
  <si>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</si>
  <si>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</si>
  <si>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</si>
  <si>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</si>
  <si>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</si>
  <si>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</si>
  <si>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</si>
  <si>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</si>
  <si>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</si>
  <si>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</si>
  <si>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</si>
  <si>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</si>
  <si>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</si>
  <si>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</si>
  <si>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</si>
  <si>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</si>
  <si>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</si>
  <si>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</si>
  <si>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</si>
  <si>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</si>
  <si>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</si>
  <si>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</si>
  <si>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</si>
  <si>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</si>
  <si>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</si>
  <si>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</si>
  <si>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</si>
  <si>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</si>
  <si>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</si>
  <si>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</si>
  <si>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</si>
  <si>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</si>
  <si>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</si>
  <si>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</si>
  <si>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</si>
  <si>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</si>
  <si>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</si>
  <si>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</si>
  <si>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</si>
  <si>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</si>
  <si>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</si>
  <si>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</si>
  <si>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</si>
  <si>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</si>
  <si>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</si>
  <si>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</si>
  <si>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</si>
  <si>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</si>
  <si>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</si>
  <si>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</si>
  <si>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</si>
  <si>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</si>
  <si>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</si>
  <si>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</si>
  <si>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</si>
  <si>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</si>
  <si>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</si>
  <si>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</si>
  <si>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</si>
  <si>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</si>
  <si>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</si>
  <si>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</si>
  <si>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</si>
  <si>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</si>
  <si>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</si>
  <si>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</si>
  <si>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</si>
  <si>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</si>
  <si>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</si>
  <si>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</si>
  <si>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</si>
  <si>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</si>
  <si>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</si>
  <si>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</si>
  <si>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</si>
  <si>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</si>
  <si>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</si>
  <si>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</si>
  <si>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</si>
  <si>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</si>
  <si>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</si>
  <si>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</si>
  <si>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</si>
  <si>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</si>
  <si>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</si>
  <si>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</si>
  <si>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</si>
  <si>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</si>
  <si>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</si>
  <si>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</si>
  <si>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</si>
  <si>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</si>
  <si>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</si>
  <si>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</si>
  <si>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</si>
  <si>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</si>
  <si>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</si>
  <si>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</si>
  <si>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</si>
  <si>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</si>
  <si>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</si>
  <si>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</si>
  <si>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</si>
  <si>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</si>
  <si>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</si>
  <si>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</si>
  <si>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</si>
  <si>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</si>
  <si>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</si>
  <si>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</si>
  <si>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</si>
  <si>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</si>
  <si>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</si>
  <si>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</si>
  <si>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</si>
  <si>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</si>
  <si>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</si>
  <si>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</si>
  <si>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</si>
  <si>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</si>
  <si>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</si>
  <si>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</si>
  <si>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</si>
  <si>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</si>
  <si>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</si>
  <si>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</si>
  <si>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</si>
  <si>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</si>
  <si>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</si>
  <si>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</si>
  <si>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</si>
  <si>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</si>
  <si>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</si>
  <si>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</si>
  <si>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</si>
  <si>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</si>
  <si>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</si>
  <si>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</si>
  <si>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</si>
  <si>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</si>
  <si>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</si>
  <si>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</si>
  <si>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</si>
  <si>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</si>
  <si>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</si>
  <si>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</si>
  <si>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</si>
  <si>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</si>
  <si>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</si>
  <si>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</si>
  <si>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</si>
  <si>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</si>
  <si>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</si>
  <si>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</si>
  <si>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</si>
  <si>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</si>
  <si>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</si>
  <si>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</si>
  <si>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</si>
  <si>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</si>
  <si>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</si>
  <si>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</si>
  <si>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</si>
  <si>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</si>
  <si>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</si>
  <si>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</si>
  <si>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</si>
  <si>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</si>
  <si>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</si>
  <si>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</si>
  <si>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</si>
  <si>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</si>
  <si>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</si>
  <si>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</si>
  <si>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</si>
  <si>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</si>
  <si>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</si>
  <si>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</si>
  <si>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</si>
  <si>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</si>
  <si>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</si>
  <si>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</si>
  <si>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</si>
  <si>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</si>
  <si>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</si>
  <si>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</si>
  <si>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</si>
  <si>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</si>
  <si>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</si>
  <si>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</si>
  <si>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</si>
  <si>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</si>
  <si>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</si>
  <si>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</si>
  <si>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</si>
  <si>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</si>
  <si>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</si>
  <si>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</si>
  <si>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</si>
  <si>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</si>
  <si>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</si>
  <si>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</si>
  <si>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</si>
  <si>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</si>
  <si>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</si>
  <si>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</si>
  <si>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</si>
  <si>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</si>
  <si>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</si>
  <si>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</si>
  <si>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</si>
  <si>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</si>
  <si>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</si>
  <si>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</si>
  <si>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</si>
  <si>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</si>
  <si>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</si>
  <si>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</si>
  <si>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</si>
  <si>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</si>
  <si>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</si>
  <si>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</si>
  <si>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</si>
  <si>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</si>
  <si>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</si>
  <si>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</si>
  <si>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</si>
  <si>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</si>
  <si>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</si>
  <si>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</si>
  <si>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</si>
  <si>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</si>
  <si>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</si>
  <si>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</si>
  <si>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</si>
  <si>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</si>
  <si>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</si>
  <si>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</si>
  <si>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</si>
  <si>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</si>
  <si>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</si>
  <si>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</si>
  <si>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</si>
  <si>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</si>
  <si>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</si>
  <si>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</si>
  <si>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</si>
  <si>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</si>
  <si>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</si>
  <si>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</si>
  <si>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</si>
  <si>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</si>
  <si>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</si>
  <si>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</si>
  <si>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</si>
  <si>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</si>
  <si>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</si>
  <si>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</si>
  <si>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</si>
  <si>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</si>
  <si>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</si>
  <si>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</si>
  <si>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</si>
  <si>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</si>
  <si>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</si>
  <si>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</si>
  <si>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</si>
  <si>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</si>
  <si>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</si>
  <si>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</si>
  <si>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</si>
  <si>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</si>
  <si>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</si>
  <si>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</si>
  <si>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</si>
  <si>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</si>
  <si>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</si>
  <si>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</si>
  <si>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</si>
  <si>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</si>
  <si>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</si>
  <si>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</si>
  <si>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</si>
  <si>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</si>
  <si>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</si>
  <si>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</si>
  <si>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</si>
  <si>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</si>
  <si>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</si>
  <si>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</si>
  <si>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</si>
  <si>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</si>
  <si>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</si>
  <si>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</si>
  <si>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</si>
  <si>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</si>
  <si>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</si>
  <si>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</si>
  <si>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</si>
  <si>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</si>
  <si>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</si>
  <si>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</si>
  <si>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</si>
  <si>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</si>
  <si>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</si>
  <si>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</si>
  <si>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</si>
  <si>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</si>
  <si>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</si>
  <si>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</si>
  <si>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</si>
  <si>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</si>
  <si>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</si>
  <si>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</si>
  <si>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</si>
  <si>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</si>
  <si>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</si>
  <si>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</si>
  <si>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</si>
  <si>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</si>
  <si>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</si>
  <si>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</si>
  <si>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</si>
  <si>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</si>
  <si>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</si>
  <si>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</si>
  <si>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</si>
  <si>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</si>
  <si>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</si>
  <si>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</si>
  <si>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</si>
  <si>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</si>
  <si>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</si>
  <si>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</si>
  <si>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</si>
  <si>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</si>
  <si>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</si>
  <si>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</si>
  <si>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</si>
  <si>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</si>
  <si>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</si>
  <si>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</si>
  <si>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</si>
  <si>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</si>
  <si>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</si>
  <si>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</si>
  <si>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</si>
  <si>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</si>
  <si>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</si>
  <si>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</si>
  <si>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</si>
  <si>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</si>
  <si>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</si>
  <si>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</si>
  <si>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</si>
  <si>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</si>
  <si>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</si>
  <si>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</si>
  <si>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</si>
  <si>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</si>
  <si>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</si>
  <si>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</si>
  <si>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</si>
  <si>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</si>
  <si>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</si>
  <si>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</si>
  <si>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</si>
  <si>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</si>
  <si>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</si>
  <si>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</si>
  <si>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</si>
  <si>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</si>
  <si>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</si>
  <si>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</si>
  <si>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</si>
  <si>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</si>
  <si>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</si>
  <si>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</si>
  <si>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</si>
  <si>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</si>
  <si>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</si>
  <si>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</si>
  <si>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</si>
  <si>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</si>
  <si>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</si>
  <si>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</si>
  <si>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</si>
  <si>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</si>
  <si>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</si>
  <si>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</si>
  <si>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</si>
  <si>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</si>
  <si>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</si>
  <si>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</si>
  <si>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</si>
  <si>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</si>
  <si>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</si>
  <si>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</si>
  <si>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</si>
  <si>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</si>
  <si>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</si>
  <si>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</si>
  <si>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</si>
  <si>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</si>
  <si>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</si>
  <si>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</si>
  <si>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</si>
  <si>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</si>
  <si>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</si>
  <si>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</si>
  <si>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</si>
  <si>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</si>
  <si>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</si>
  <si>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</si>
  <si>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</si>
  <si>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</si>
  <si>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</si>
  <si>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</si>
  <si>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</si>
  <si>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</si>
  <si>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</si>
  <si>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</si>
  <si>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</si>
  <si>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</si>
  <si>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</si>
  <si>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</si>
  <si>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</si>
  <si>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</si>
  <si>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</si>
  <si>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</si>
  <si>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</si>
  <si>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</si>
  <si>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</si>
  <si>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</si>
  <si>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</si>
  <si>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</si>
  <si>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</si>
  <si>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</si>
  <si>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</si>
  <si>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</si>
  <si>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</si>
  <si>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</si>
  <si>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</si>
  <si>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</si>
  <si>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</si>
  <si>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</si>
  <si>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</si>
  <si>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</si>
  <si>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</si>
  <si>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</si>
  <si>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</si>
  <si>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</si>
  <si>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</si>
  <si>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</si>
  <si>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</si>
  <si>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</si>
  <si>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</si>
  <si>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</si>
  <si>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</si>
  <si>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</si>
  <si>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</si>
  <si>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</si>
  <si>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</si>
  <si>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</si>
  <si>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</si>
  <si>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</si>
  <si>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</si>
  <si>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</si>
  <si>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</si>
  <si>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</si>
  <si>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</si>
  <si>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</si>
  <si>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</si>
  <si>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</si>
  <si>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</si>
  <si>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</si>
  <si>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</si>
  <si>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</si>
  <si>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</si>
  <si>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</si>
  <si>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</si>
  <si>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</si>
  <si>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</si>
  <si>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</si>
  <si>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</si>
  <si>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</si>
  <si>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</si>
  <si>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</si>
  <si>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</si>
  <si>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</si>
  <si>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</si>
  <si>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</si>
  <si>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</si>
  <si>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</si>
  <si>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</si>
  <si>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</si>
  <si>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</si>
  <si>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</si>
  <si>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</si>
  <si>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</si>
  <si>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</si>
  <si>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</si>
  <si>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</si>
  <si>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</si>
  <si>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</si>
  <si>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</si>
  <si>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</si>
  <si>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</si>
  <si>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</si>
  <si>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</si>
  <si>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</si>
  <si>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</si>
  <si>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</si>
  <si>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</si>
  <si>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</si>
  <si>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</si>
  <si>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</si>
  <si>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</si>
  <si>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</si>
  <si>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</si>
  <si>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</si>
  <si>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</si>
  <si>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</si>
  <si>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</si>
  <si>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</si>
  <si>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</si>
  <si>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</si>
  <si>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</si>
  <si>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</si>
  <si>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</si>
  <si>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</si>
  <si>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</si>
  <si>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</si>
  <si>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</si>
  <si>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</si>
  <si>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</si>
  <si>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</si>
  <si>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</si>
  <si>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</si>
  <si>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</si>
  <si>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</si>
  <si>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</si>
  <si>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</si>
  <si>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</si>
  <si>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</si>
  <si>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</si>
  <si>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</si>
  <si>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</si>
  <si>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</si>
  <si>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</si>
  <si>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</si>
  <si>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</si>
  <si>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</si>
  <si>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</si>
  <si>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</si>
  <si>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</si>
  <si>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</si>
  <si>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</si>
  <si>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</si>
  <si>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</si>
  <si>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</si>
  <si>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</si>
  <si>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</si>
  <si>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</si>
  <si>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</si>
  <si>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</si>
  <si>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</si>
  <si>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</si>
  <si>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</si>
  <si>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</si>
  <si>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</si>
  <si>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</si>
  <si>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</si>
  <si>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</si>
  <si>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</si>
  <si>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</si>
  <si>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</si>
  <si>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</si>
  <si>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</si>
  <si>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</si>
  <si>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</si>
  <si>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</si>
  <si>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</si>
  <si>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</si>
  <si>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</si>
  <si>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</si>
  <si>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</si>
  <si>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</si>
  <si>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</si>
  <si>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</si>
  <si>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</si>
  <si>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</si>
  <si>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</si>
  <si>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</si>
  <si>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</si>
  <si>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</si>
  <si>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</si>
  <si>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</si>
  <si>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</si>
  <si>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</si>
  <si>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</si>
  <si>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</si>
  <si>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</si>
  <si>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</si>
  <si>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</si>
  <si>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</si>
  <si>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</si>
  <si>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</si>
  <si>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</si>
  <si>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</si>
  <si>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</si>
  <si>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</si>
  <si>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</si>
  <si>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</si>
  <si>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</si>
  <si>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</si>
  <si>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</si>
  <si>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</si>
  <si>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</si>
  <si>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</si>
  <si>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</si>
  <si>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</si>
  <si>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</si>
  <si>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</si>
  <si>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</si>
  <si>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</si>
  <si>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</si>
  <si>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</si>
  <si>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</si>
  <si>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</si>
  <si>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</si>
  <si>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</si>
  <si>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</si>
  <si>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</si>
  <si>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</si>
  <si>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</si>
  <si>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</si>
  <si>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</si>
  <si>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</si>
  <si>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</si>
  <si>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</si>
  <si>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</si>
  <si>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</si>
  <si>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</si>
  <si>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</si>
  <si>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</si>
  <si>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</si>
  <si>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</si>
  <si>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</si>
  <si>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</si>
  <si>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</si>
  <si>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</si>
  <si>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</si>
  <si>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</si>
  <si>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</si>
  <si>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</si>
  <si>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</si>
  <si>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</si>
  <si>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</si>
  <si>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</si>
  <si>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</si>
  <si>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</si>
  <si>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</si>
  <si>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</si>
  <si>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</si>
  <si>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</si>
  <si>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</si>
  <si>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</si>
  <si>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</si>
  <si>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</si>
  <si>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</si>
  <si>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</si>
  <si>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</si>
  <si>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</si>
  <si>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</si>
  <si>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</si>
  <si>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</si>
  <si>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</si>
  <si>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</si>
  <si>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</si>
  <si>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</si>
  <si>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</si>
  <si>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</si>
  <si>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</si>
  <si>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</si>
  <si>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</si>
  <si>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</si>
  <si>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</si>
  <si>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</si>
  <si>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</si>
  <si>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</si>
  <si>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</si>
  <si>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</si>
  <si>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</si>
  <si>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</si>
  <si>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</si>
  <si>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</si>
  <si>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</si>
  <si>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</si>
  <si>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</si>
  <si>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</si>
  <si>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</si>
  <si>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</si>
  <si>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</si>
  <si>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</si>
  <si>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</si>
  <si>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</si>
  <si>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</si>
  <si>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</si>
  <si>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</si>
  <si>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</si>
  <si>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</si>
  <si>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</si>
  <si>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</si>
  <si>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</si>
  <si>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</si>
  <si>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</si>
  <si>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</si>
  <si>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</si>
  <si>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</si>
  <si>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</si>
  <si>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</si>
  <si>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</si>
  <si>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</si>
  <si>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</si>
  <si>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</si>
  <si>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</si>
  <si>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</si>
  <si>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</si>
  <si>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</si>
  <si>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</si>
  <si>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</si>
  <si>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</si>
  <si>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</si>
  <si>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</si>
  <si>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</si>
  <si>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</si>
  <si>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</si>
  <si>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</si>
  <si>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</si>
  <si>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</si>
  <si>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</si>
  <si>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</si>
  <si>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</si>
  <si>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</si>
  <si>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</si>
  <si>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</si>
  <si>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</si>
  <si>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</si>
  <si>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</si>
  <si>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</si>
  <si>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</si>
  <si>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</si>
  <si>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</si>
  <si>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</si>
  <si>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</si>
  <si>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</si>
  <si>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</si>
  <si>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</si>
  <si>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</si>
  <si>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</si>
  <si>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</si>
  <si>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</si>
  <si>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</si>
  <si>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</si>
  <si>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</si>
  <si>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</si>
  <si>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</si>
  <si>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</si>
  <si>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</si>
  <si>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</si>
  <si>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</si>
  <si>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</si>
  <si>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</si>
  <si>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</si>
  <si>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</si>
  <si>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</si>
  <si>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</si>
  <si>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</si>
  <si>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</si>
  <si>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</si>
  <si>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</si>
  <si>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</si>
  <si>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</si>
  <si>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</si>
  <si>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</si>
  <si>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</si>
  <si>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</si>
  <si>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</si>
  <si>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</si>
  <si>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</si>
  <si>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</si>
  <si>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</si>
  <si>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</si>
  <si>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</si>
  <si>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</si>
  <si>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</si>
  <si>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</si>
  <si>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</si>
  <si>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</si>
  <si>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</si>
  <si>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</si>
  <si>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</si>
  <si>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</si>
  <si>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</si>
  <si>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</si>
  <si>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</si>
  <si>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</si>
  <si>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</si>
  <si>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</si>
  <si>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</si>
  <si>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</si>
  <si>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</si>
  <si>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</si>
  <si>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</si>
  <si>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</si>
  <si>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</si>
  <si>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</si>
  <si>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</si>
  <si>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</si>
  <si>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</si>
  <si>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</si>
  <si>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</si>
  <si>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</si>
  <si>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</si>
  <si>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</si>
  <si>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</si>
  <si>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</si>
  <si>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</si>
  <si>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</si>
  <si>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</si>
  <si>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</si>
  <si>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</si>
  <si>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</si>
  <si>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</si>
  <si>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</si>
  <si>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</si>
  <si>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</si>
  <si>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</si>
  <si>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</si>
  <si>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</si>
  <si>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</si>
  <si>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</si>
  <si>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</si>
  <si>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</si>
  <si>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</si>
  <si>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</si>
  <si>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</si>
  <si>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</si>
  <si>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</si>
  <si>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</si>
  <si>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</si>
  <si>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</si>
  <si>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</si>
  <si>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</si>
  <si>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</si>
  <si>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</si>
  <si>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</si>
  <si>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</si>
  <si>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</si>
  <si>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</si>
  <si>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</si>
  <si>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</si>
  <si>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</si>
  <si>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</si>
  <si>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</si>
  <si>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</si>
  <si>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</si>
  <si>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</si>
  <si>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</si>
  <si>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</si>
  <si>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</si>
  <si>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</si>
  <si>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</si>
  <si>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</si>
  <si>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</si>
  <si>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</si>
  <si>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</si>
  <si>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</si>
  <si>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</si>
  <si>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</si>
  <si>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</si>
  <si>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</si>
  <si>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</si>
  <si>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</si>
  <si>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</si>
  <si>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</si>
  <si>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</si>
  <si>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</si>
  <si>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</si>
  <si>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</si>
  <si>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</si>
  <si>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</si>
  <si>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</si>
  <si>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</si>
  <si>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</si>
  <si>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</si>
  <si>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</si>
  <si>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</si>
  <si>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</si>
  <si>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</si>
  <si>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</si>
  <si>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</si>
  <si>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</si>
  <si>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</si>
  <si>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</si>
  <si>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</si>
  <si>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</si>
  <si>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</si>
  <si>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</si>
  <si>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</si>
  <si>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</si>
  <si>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</si>
  <si>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</si>
  <si>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</si>
  <si>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</si>
  <si>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</si>
  <si>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</si>
  <si>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</si>
  <si>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</si>
  <si>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</si>
  <si>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</si>
  <si>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</si>
  <si>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</si>
  <si>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</si>
  <si>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</si>
  <si>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</si>
  <si>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</si>
  <si>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</si>
  <si>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</si>
  <si>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</si>
  <si>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</si>
  <si>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</si>
  <si>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</si>
  <si>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</si>
  <si>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</si>
  <si>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</si>
  <si>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</si>
  <si>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</si>
  <si>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</si>
  <si>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</si>
  <si>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</si>
  <si>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</si>
  <si>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</si>
  <si>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</si>
  <si>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</si>
  <si>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</si>
  <si>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</si>
  <si>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</si>
  <si>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</si>
  <si>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</si>
  <si>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</si>
  <si>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</si>
  <si>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</si>
  <si>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</si>
  <si>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</si>
  <si>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</si>
  <si>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</si>
  <si>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</si>
  <si>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</si>
  <si>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</si>
  <si>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</si>
  <si>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</si>
  <si>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</si>
  <si>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</si>
  <si>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</si>
  <si>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</si>
  <si>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</si>
  <si>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</si>
  <si>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</si>
  <si>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</si>
  <si>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</si>
  <si>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</si>
  <si>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</si>
  <si>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</si>
  <si>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</si>
  <si>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</si>
  <si>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</si>
  <si>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</si>
  <si>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</si>
  <si>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</si>
  <si>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</si>
  <si>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</si>
  <si>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</si>
  <si>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</si>
  <si>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</si>
  <si>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</si>
  <si>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</si>
  <si>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</si>
  <si>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</si>
  <si>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</si>
  <si>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</si>
  <si>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</si>
  <si>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</si>
  <si>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</si>
  <si>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</si>
  <si>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</si>
  <si>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</si>
  <si>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</si>
  <si>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</si>
  <si>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</si>
  <si>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</si>
  <si>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</si>
  <si>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</si>
  <si>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</si>
  <si>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</si>
  <si>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</si>
  <si>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</si>
  <si>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</si>
  <si>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</si>
  <si>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</si>
  <si>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</si>
  <si>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</si>
  <si>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</si>
  <si>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</si>
  <si>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</si>
  <si>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</si>
  <si>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</si>
  <si>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</si>
  <si>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</si>
  <si>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</si>
  <si>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</si>
  <si>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</si>
  <si>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</si>
  <si>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</si>
  <si>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</si>
  <si>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</si>
  <si>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</si>
  <si>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</si>
  <si>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</si>
  <si>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</si>
  <si>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</si>
  <si>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</si>
  <si>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</si>
  <si>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</si>
  <si>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</si>
  <si>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</si>
  <si>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</si>
  <si>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</si>
  <si>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</si>
  <si>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</si>
  <si>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</si>
  <si>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</si>
  <si>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</si>
  <si>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</si>
  <si>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</si>
  <si>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</si>
  <si>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</si>
  <si>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</si>
  <si>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</si>
  <si>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</si>
  <si>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</si>
  <si>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</si>
  <si>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</si>
  <si>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</si>
  <si>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</si>
  <si>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</si>
  <si>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</si>
  <si>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</si>
  <si>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</si>
  <si>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</si>
  <si>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</si>
  <si>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</si>
  <si>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</si>
  <si>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</si>
  <si>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</si>
  <si>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</si>
  <si>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</si>
  <si>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</si>
  <si>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</si>
  <si>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</si>
  <si>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</si>
  <si>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</si>
  <si>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</si>
  <si>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</si>
  <si>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</si>
  <si>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</si>
  <si>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</si>
  <si>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</si>
  <si>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</si>
  <si>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</si>
  <si>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</si>
  <si>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</si>
  <si>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</si>
  <si>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</si>
  <si>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</si>
  <si>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</si>
  <si>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</si>
  <si>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</si>
  <si>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</si>
  <si>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</si>
  <si>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</si>
  <si>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</si>
  <si>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</si>
  <si>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</si>
  <si>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</si>
  <si>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</si>
  <si>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</si>
  <si>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</si>
  <si>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</si>
  <si>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</si>
  <si>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</si>
  <si>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</si>
  <si>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</si>
  <si>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</si>
  <si>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</si>
  <si>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</si>
  <si>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</si>
  <si>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</si>
  <si>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</si>
  <si>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</si>
  <si>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</si>
  <si>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</si>
  <si>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</si>
  <si>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</si>
  <si>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</si>
  <si>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</si>
  <si>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</si>
  <si>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</si>
  <si>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</si>
  <si>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</si>
  <si>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</si>
  <si>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</si>
  <si>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</si>
  <si>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</si>
  <si>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</si>
  <si>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</si>
  <si>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</si>
  <si>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</si>
  <si>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</si>
  <si>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</si>
  <si>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</si>
  <si>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</si>
  <si>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</si>
  <si>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</si>
  <si>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</si>
  <si>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</si>
  <si>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</si>
  <si>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</si>
  <si>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</si>
  <si>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</si>
  <si>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</si>
  <si>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</si>
  <si>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</si>
  <si>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</si>
  <si>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</si>
  <si>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</si>
  <si>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</si>
  <si>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</si>
  <si>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</si>
  <si>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</si>
  <si>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</si>
  <si>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</si>
  <si>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</si>
  <si>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</si>
  <si>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</si>
  <si>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</si>
  <si>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</si>
  <si>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</si>
  <si>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</si>
  <si>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</si>
  <si>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</si>
  <si>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</si>
  <si>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</si>
  <si>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</si>
  <si>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</si>
  <si>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</si>
  <si>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</si>
  <si>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</si>
  <si>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</si>
  <si>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</si>
  <si>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</si>
  <si>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</si>
  <si>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</si>
  <si>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</si>
  <si>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</si>
  <si>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</si>
  <si>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</si>
  <si>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</si>
  <si>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</si>
  <si>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</si>
  <si>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</si>
  <si>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</si>
  <si>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</si>
  <si>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</si>
  <si>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</si>
  <si>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</si>
  <si>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</si>
  <si>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</si>
  <si>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</si>
  <si>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</si>
  <si>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</si>
  <si>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</si>
  <si>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</si>
  <si>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</si>
  <si>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</si>
  <si>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</si>
  <si>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</si>
  <si>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</si>
  <si>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</si>
  <si>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</si>
  <si>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</si>
  <si>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</si>
  <si>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</si>
  <si>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</si>
  <si>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</si>
  <si>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</si>
  <si>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</si>
  <si>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</si>
  <si>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</si>
  <si>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</si>
  <si>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</si>
  <si>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</si>
  <si>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</si>
  <si>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</si>
  <si>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</si>
  <si>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</si>
  <si>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</si>
  <si>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</si>
  <si>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</si>
  <si>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</si>
  <si>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</si>
  <si>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</si>
  <si>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</si>
  <si>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</si>
  <si>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</si>
  <si>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</si>
  <si>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</si>
  <si>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</si>
  <si>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</si>
  <si>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</si>
  <si>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</si>
  <si>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</si>
  <si>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</si>
  <si>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</si>
  <si>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</si>
  <si>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</si>
  <si>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</si>
  <si>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</si>
  <si>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</si>
  <si>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</si>
  <si>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</si>
  <si>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</si>
  <si>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</si>
  <si>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</si>
  <si>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</si>
  <si>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</si>
  <si>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</si>
  <si>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</si>
  <si>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</si>
  <si>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</si>
  <si>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</si>
  <si>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</si>
  <si>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</si>
  <si>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</si>
  <si>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</si>
  <si>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</si>
  <si>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</si>
  <si>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</si>
  <si>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</si>
  <si>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</si>
  <si>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</si>
  <si>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</si>
  <si>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</si>
  <si>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</si>
  <si>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</si>
  <si>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</si>
  <si>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</si>
  <si>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</si>
  <si>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</si>
  <si>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</si>
  <si>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</si>
  <si>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</si>
  <si>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</si>
  <si>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</si>
  <si>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</si>
  <si>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</si>
  <si>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</si>
  <si>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</si>
  <si>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</si>
  <si>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</si>
  <si>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</si>
  <si>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</si>
  <si>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</si>
  <si>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</si>
  <si>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</si>
  <si>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</si>
  <si>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</si>
  <si>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</si>
  <si>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</si>
  <si>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</si>
  <si>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</si>
  <si>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</si>
  <si>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</si>
  <si>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</si>
  <si>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</si>
  <si>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</si>
  <si>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</si>
  <si>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</si>
  <si>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</si>
  <si>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</si>
  <si>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</si>
  <si>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</si>
  <si>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</si>
  <si>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</si>
  <si>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</si>
  <si>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</si>
  <si>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</si>
  <si>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</si>
  <si>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</si>
  <si>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</si>
  <si>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</si>
  <si>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</si>
  <si>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</si>
  <si>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</si>
  <si>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</si>
  <si>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</si>
  <si>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</si>
  <si>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</si>
  <si>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</si>
  <si>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</si>
  <si>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</si>
  <si>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</si>
  <si>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</si>
  <si>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</si>
  <si>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</si>
  <si>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</si>
  <si>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</si>
  <si>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</si>
  <si>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</si>
  <si>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</si>
  <si>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</si>
  <si>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</si>
  <si>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</si>
  <si>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</si>
  <si>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</si>
  <si>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</si>
  <si>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</si>
  <si>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</si>
  <si>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</si>
  <si>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</si>
  <si>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</si>
  <si>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</si>
  <si>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</si>
  <si>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</si>
  <si>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</si>
  <si>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</si>
  <si>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</si>
  <si>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</si>
  <si>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</si>
  <si>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</si>
  <si>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</si>
  <si>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</si>
  <si>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</si>
  <si>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</si>
  <si>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</si>
  <si>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</si>
  <si>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</si>
  <si>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</si>
  <si>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</si>
  <si>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</si>
  <si>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</si>
  <si>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</si>
  <si>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</si>
  <si>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</si>
  <si>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</si>
  <si>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</si>
  <si>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</si>
  <si>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</si>
  <si>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</si>
  <si>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</si>
  <si>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</si>
  <si>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</si>
  <si>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</si>
  <si>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</si>
  <si>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</si>
  <si>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</si>
  <si>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</si>
  <si>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</si>
  <si>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</si>
  <si>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</si>
  <si>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</si>
  <si>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</si>
  <si>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</si>
  <si>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</si>
  <si>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</si>
  <si>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</si>
  <si>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</si>
  <si>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</si>
  <si>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</si>
  <si>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</si>
  <si>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</si>
  <si>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</si>
  <si>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</si>
  <si>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</si>
  <si>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</si>
  <si>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</si>
  <si>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</si>
  <si>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</si>
  <si>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</si>
  <si>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</si>
  <si>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</si>
  <si>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</si>
  <si>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</si>
  <si>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</si>
  <si>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</si>
  <si>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</si>
  <si>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</si>
  <si>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</si>
  <si>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</si>
  <si>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</si>
  <si>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</si>
  <si>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</si>
  <si>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</si>
  <si>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</si>
  <si>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</si>
  <si>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</si>
  <si>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</si>
  <si>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</si>
  <si>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</si>
  <si>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</si>
  <si>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</si>
  <si>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</si>
  <si>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</si>
  <si>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</si>
  <si>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</si>
  <si>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</si>
  <si>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</si>
  <si>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</si>
  <si>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</si>
  <si>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</si>
  <si>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</si>
  <si>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</si>
  <si>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</si>
  <si>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</si>
  <si>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</si>
  <si>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</si>
  <si>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</si>
  <si>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</si>
  <si>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</si>
  <si>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</si>
  <si>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</si>
  <si>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</si>
  <si>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</si>
  <si>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</si>
  <si>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</si>
  <si>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</si>
  <si>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</si>
  <si>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</si>
  <si>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</si>
  <si>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</si>
  <si>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</si>
  <si>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</si>
  <si>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</si>
  <si>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</si>
  <si>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</si>
  <si>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</si>
  <si>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</si>
  <si>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</si>
  <si>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</si>
  <si>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</si>
  <si>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</si>
  <si>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</si>
  <si>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</si>
  <si>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</si>
  <si>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</si>
  <si>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</si>
  <si>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</si>
  <si>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</si>
  <si>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</si>
  <si>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</si>
  <si>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</si>
  <si>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</si>
  <si>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</si>
  <si>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</si>
  <si>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</si>
  <si>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</si>
  <si>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</si>
  <si>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</si>
  <si>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</si>
  <si>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</si>
  <si>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</si>
  <si>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</si>
  <si>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</si>
  <si>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</si>
  <si>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</si>
  <si>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</si>
  <si>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</si>
  <si>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</si>
  <si>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</si>
  <si>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</si>
  <si>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</si>
  <si>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</si>
  <si>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</si>
  <si>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</si>
  <si>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</si>
  <si>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</si>
  <si>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</si>
  <si>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</si>
  <si>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</si>
  <si>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</si>
  <si>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</si>
  <si>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</si>
  <si>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</si>
  <si>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</si>
  <si>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</si>
  <si>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</si>
  <si>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</si>
  <si>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</si>
  <si>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</si>
  <si>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</si>
  <si>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</si>
  <si>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</si>
  <si>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</si>
  <si>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</si>
  <si>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</si>
  <si>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</si>
  <si>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</si>
  <si>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</si>
  <si>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</si>
  <si>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</si>
  <si>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</si>
  <si>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</si>
  <si>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</si>
  <si>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</si>
  <si>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</si>
  <si>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</si>
  <si>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</si>
  <si>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</si>
  <si>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</si>
  <si>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</si>
  <si>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</si>
  <si>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</si>
  <si>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</si>
  <si>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</si>
  <si>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</si>
  <si>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</si>
  <si>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</si>
  <si>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</si>
  <si>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</si>
  <si>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</si>
  <si>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</si>
  <si>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</si>
  <si>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</si>
  <si>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</si>
  <si>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</si>
  <si>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</si>
  <si>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</si>
  <si>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</si>
  <si>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</si>
  <si>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</si>
  <si>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</si>
  <si>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</si>
  <si>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</si>
  <si>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</si>
  <si>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</si>
  <si>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</si>
  <si>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</si>
  <si>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</si>
  <si>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</si>
  <si>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</si>
  <si>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</si>
  <si>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</si>
  <si>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</si>
  <si>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</si>
  <si>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</si>
  <si>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</si>
  <si>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</si>
  <si>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</si>
  <si>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</si>
  <si>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</si>
  <si>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</si>
  <si>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</si>
  <si>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</si>
  <si>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</si>
  <si>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</si>
  <si>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</si>
  <si>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</si>
  <si>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</si>
  <si>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</si>
  <si>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</si>
  <si>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</si>
  <si>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</si>
  <si>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</si>
  <si>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</si>
  <si>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</si>
  <si>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</si>
  <si>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</si>
  <si>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</si>
  <si>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</si>
  <si>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</si>
  <si>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</si>
  <si>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</si>
  <si>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</si>
  <si>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</si>
  <si>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</si>
  <si>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</si>
  <si>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</si>
  <si>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</si>
  <si>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</si>
  <si>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</si>
  <si>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</si>
  <si>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</si>
  <si>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</si>
  <si>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</si>
  <si>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</si>
  <si>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</si>
  <si>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</si>
  <si>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</si>
  <si>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</si>
  <si>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</si>
  <si>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</si>
  <si>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</si>
  <si>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</si>
  <si>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</si>
  <si>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</si>
  <si>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</si>
  <si>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</si>
  <si>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</si>
  <si>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</si>
  <si>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</si>
  <si>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</si>
  <si>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</si>
  <si>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</si>
  <si>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</si>
  <si>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</si>
  <si>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</si>
  <si>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</si>
  <si>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</si>
  <si>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</si>
  <si>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</si>
  <si>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</si>
  <si>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</si>
  <si>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</si>
  <si>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</si>
  <si>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</si>
  <si>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</si>
  <si>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</si>
  <si>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</si>
  <si>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</si>
  <si>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</si>
  <si>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</si>
  <si>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</si>
  <si>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</si>
  <si>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</si>
  <si>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</si>
  <si>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</si>
  <si>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</si>
  <si>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</si>
  <si>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</si>
  <si>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</si>
  <si>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</si>
  <si>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</si>
  <si>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</si>
  <si>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</si>
  <si>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</si>
  <si>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</si>
  <si>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</si>
  <si>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</si>
  <si>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</si>
  <si>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</si>
  <si>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</si>
  <si>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</si>
  <si>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</si>
  <si>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</si>
  <si>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</si>
  <si>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</si>
  <si>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</si>
  <si>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</si>
  <si>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</si>
  <si>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</si>
  <si>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</si>
  <si>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</si>
  <si>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</si>
  <si>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</si>
  <si>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</si>
  <si>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</si>
  <si>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</si>
  <si>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</si>
  <si>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</si>
  <si>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</si>
  <si>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</si>
  <si>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</si>
  <si>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</si>
  <si>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</si>
  <si>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</si>
  <si>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</si>
  <si>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</si>
  <si>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</si>
  <si>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</si>
  <si>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</si>
  <si>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</si>
  <si>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</si>
  <si>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</si>
  <si>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</si>
  <si>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</si>
  <si>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</si>
  <si>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</si>
  <si>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</si>
  <si>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</si>
  <si>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</si>
  <si>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</si>
  <si>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</si>
  <si>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</si>
  <si>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</si>
  <si>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</si>
  <si>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</si>
  <si>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</si>
  <si>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</si>
  <si>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</si>
  <si>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</si>
  <si>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</si>
  <si>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</si>
  <si>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</si>
  <si>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</si>
  <si>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</si>
  <si>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</si>
  <si>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</si>
  <si>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</si>
  <si>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</si>
  <si>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</si>
  <si>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</si>
  <si>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</si>
  <si>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</si>
  <si>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</si>
  <si>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</si>
  <si>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</si>
  <si>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</si>
  <si>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</si>
  <si>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</si>
  <si>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</si>
  <si>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</si>
  <si>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</si>
  <si>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</si>
  <si>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</si>
  <si>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</si>
  <si>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</si>
  <si>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</si>
  <si>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</si>
  <si>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</si>
  <si>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</si>
  <si>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</si>
  <si>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</si>
  <si>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</si>
  <si>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</si>
  <si>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</si>
  <si>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</si>
  <si>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</si>
  <si>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</si>
  <si>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</si>
  <si>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</si>
  <si>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</si>
  <si>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</si>
  <si>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</si>
  <si>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</si>
  <si>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</si>
  <si>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</si>
  <si>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</si>
  <si>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</si>
  <si>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</si>
  <si>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</si>
  <si>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</si>
  <si>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</si>
  <si>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</si>
  <si>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</si>
  <si>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</si>
  <si>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</si>
  <si>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</si>
  <si>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</si>
  <si>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</si>
  <si>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</si>
  <si>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</si>
  <si>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</si>
  <si>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</si>
  <si>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</si>
  <si>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</si>
  <si>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</si>
  <si>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</si>
  <si>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</si>
  <si>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</si>
  <si>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</si>
  <si>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</si>
  <si>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</si>
  <si>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</si>
  <si>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</si>
  <si>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</si>
  <si>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</si>
  <si>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</si>
  <si>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</si>
  <si>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</si>
  <si>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</si>
  <si>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</si>
  <si>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</si>
  <si>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</si>
  <si>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</si>
  <si>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</si>
  <si>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</si>
  <si>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</si>
  <si>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</si>
  <si>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</si>
  <si>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</si>
  <si>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</si>
  <si>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</si>
  <si>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</si>
  <si>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</si>
  <si>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</si>
  <si>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</si>
  <si>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</si>
  <si>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</si>
  <si>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</si>
  <si>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</si>
  <si>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</si>
  <si>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</si>
  <si>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</si>
  <si>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</si>
  <si>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</si>
  <si>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</si>
  <si>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</si>
  <si>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</si>
  <si>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</si>
  <si>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</si>
  <si>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</si>
  <si>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</si>
  <si>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</si>
  <si>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</si>
  <si>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</si>
  <si>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</si>
  <si>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</si>
  <si>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</si>
  <si>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</si>
  <si>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</si>
  <si>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</si>
  <si>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</si>
  <si>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</si>
  <si>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</si>
  <si>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</si>
  <si>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</si>
  <si>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</si>
  <si>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</si>
  <si>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</si>
  <si>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</si>
  <si>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</si>
  <si>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</si>
  <si>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</si>
  <si>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</si>
  <si>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</si>
  <si>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</si>
  <si>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</si>
  <si>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</si>
  <si>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</si>
  <si>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</si>
  <si>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</si>
  <si>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</si>
  <si>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</si>
  <si>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</si>
  <si>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</si>
  <si>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</si>
  <si>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</si>
  <si>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</si>
  <si>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</si>
  <si>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</si>
  <si>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</si>
  <si>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</si>
  <si>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</si>
  <si>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</si>
  <si>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</si>
  <si>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</si>
  <si>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</si>
  <si>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</si>
  <si>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</si>
  <si>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</si>
  <si>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</si>
  <si>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</si>
  <si>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</si>
  <si>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</si>
  <si>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</si>
  <si>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</si>
  <si>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</si>
  <si>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</si>
  <si>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</si>
  <si>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</si>
  <si>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</si>
  <si>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</si>
  <si>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</si>
  <si>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</si>
  <si>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</si>
  <si>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</si>
  <si>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</si>
  <si>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</si>
  <si>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</si>
  <si>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</si>
  <si>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</si>
  <si>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</si>
  <si>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</si>
  <si>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</si>
  <si>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</si>
  <si>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</si>
  <si>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</si>
  <si>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</si>
  <si>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</si>
  <si>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</si>
  <si>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</si>
  <si>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</si>
  <si>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</si>
  <si>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</si>
  <si>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</si>
  <si>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</si>
  <si>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</si>
  <si>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</si>
  <si>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</si>
  <si>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</si>
  <si>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</si>
  <si>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</si>
  <si>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</si>
  <si>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</si>
  <si>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</si>
  <si>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</si>
  <si>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</si>
  <si>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</si>
  <si>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</si>
  <si>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</si>
  <si>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</si>
  <si>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</si>
  <si>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</si>
  <si>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</si>
  <si>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</si>
  <si>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</si>
  <si>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</si>
  <si>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</si>
  <si>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</si>
  <si>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</si>
  <si>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</si>
  <si>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</si>
  <si>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</si>
  <si>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</si>
  <si>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</si>
  <si>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</si>
  <si>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</si>
  <si>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</si>
  <si>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</si>
  <si>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</si>
  <si>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</si>
  <si>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</si>
  <si>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</si>
  <si>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</si>
  <si>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</si>
  <si>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</si>
  <si>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</si>
  <si>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</si>
  <si>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</si>
  <si>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</si>
  <si>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</si>
  <si>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</si>
  <si>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</si>
  <si>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</si>
  <si>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</si>
  <si>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</si>
  <si>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</si>
  <si>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</si>
  <si>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</si>
  <si>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</si>
  <si>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</si>
  <si>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</si>
  <si>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</si>
  <si>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</si>
  <si>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</si>
  <si>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</si>
  <si>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</si>
  <si>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</si>
  <si>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</si>
  <si>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</si>
  <si>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</si>
  <si>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</si>
  <si>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</si>
  <si>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</si>
  <si>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</si>
  <si>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</si>
  <si>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</si>
  <si>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</si>
  <si>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</si>
  <si>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</si>
  <si>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</si>
  <si>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</si>
  <si>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</si>
  <si>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</si>
  <si>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</si>
  <si>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</si>
  <si>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</si>
  <si>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</si>
  <si>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</si>
  <si>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</si>
  <si>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</si>
  <si>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</si>
  <si>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</si>
  <si>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</si>
  <si>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</si>
  <si>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</si>
  <si>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</si>
  <si>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</si>
  <si>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</si>
  <si>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</si>
  <si>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</si>
  <si>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</si>
  <si>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</si>
  <si>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</si>
  <si>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</si>
  <si>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</si>
  <si>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</si>
  <si>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</si>
  <si>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</si>
  <si>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</si>
  <si>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</si>
  <si>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</si>
  <si>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</si>
  <si>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</si>
  <si>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</si>
  <si>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</si>
  <si>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</si>
  <si>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</si>
  <si>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</si>
  <si>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</si>
  <si>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</si>
  <si>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</si>
  <si>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</si>
  <si>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</si>
  <si>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</si>
  <si>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</si>
  <si>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</si>
  <si>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</si>
  <si>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</si>
  <si>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</si>
  <si>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</si>
  <si>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</si>
  <si>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</si>
  <si>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</si>
  <si>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</si>
  <si>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</si>
  <si>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</si>
  <si>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</si>
  <si>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</si>
  <si>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</si>
  <si>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</si>
  <si>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</si>
  <si>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</si>
  <si>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</si>
  <si>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</si>
  <si>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</si>
  <si>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</si>
  <si>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</si>
  <si>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</si>
  <si>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</si>
  <si>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</si>
  <si>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</si>
  <si>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</si>
  <si>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</si>
  <si>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</si>
  <si>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</si>
  <si>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</si>
  <si>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</si>
  <si>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</si>
  <si>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</si>
  <si>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</si>
  <si>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</si>
  <si>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</si>
  <si>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</si>
  <si>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</si>
  <si>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</si>
  <si>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</si>
  <si>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</si>
  <si>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</si>
  <si>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</si>
  <si>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</si>
  <si>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</si>
  <si>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</si>
  <si>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</si>
  <si>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</si>
  <si>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</si>
  <si>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</si>
  <si>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</si>
  <si>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</si>
  <si>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</si>
  <si>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</si>
  <si>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</si>
  <si>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</si>
  <si>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</si>
  <si>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</si>
  <si>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</si>
  <si>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</si>
  <si>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</si>
  <si>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</si>
  <si>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</si>
  <si>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</si>
  <si>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</si>
  <si>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</si>
  <si>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</si>
  <si>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</si>
  <si>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</si>
  <si>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</si>
  <si>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</si>
  <si>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</si>
  <si>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</si>
  <si>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</si>
  <si>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</si>
  <si>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</si>
  <si>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</si>
  <si>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</si>
  <si>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</si>
  <si>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</si>
  <si>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</si>
  <si>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</si>
  <si>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</si>
  <si>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</si>
  <si>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</si>
  <si>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</si>
  <si>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</si>
  <si>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</si>
  <si>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</si>
  <si>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</si>
  <si>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</si>
  <si>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</si>
  <si>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</si>
  <si>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</si>
  <si>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</si>
  <si>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</si>
  <si>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</si>
  <si>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</si>
  <si>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</si>
  <si>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</si>
  <si>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</si>
  <si>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</si>
  <si>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</si>
  <si>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</si>
  <si>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</si>
  <si>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</si>
  <si>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</si>
  <si>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</si>
  <si>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</si>
  <si>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</si>
  <si>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</si>
  <si>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</si>
  <si>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</si>
  <si>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</si>
  <si>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</si>
  <si>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</si>
  <si>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</si>
  <si>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</si>
  <si>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</si>
  <si>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</si>
  <si>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</si>
  <si>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</si>
  <si>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</si>
  <si>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</si>
  <si>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</si>
  <si>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</si>
  <si>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</si>
  <si>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</si>
  <si>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</si>
  <si>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</si>
  <si>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</si>
  <si>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</si>
  <si>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</si>
  <si>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</si>
  <si>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</si>
  <si>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</si>
  <si>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</si>
  <si>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</si>
  <si>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</si>
  <si>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</si>
  <si>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</si>
  <si>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</si>
  <si>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</si>
  <si>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</si>
  <si>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</si>
  <si>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</si>
  <si>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</si>
  <si>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</si>
  <si>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</si>
  <si>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</si>
  <si>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</si>
  <si>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</si>
  <si>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</si>
  <si>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</si>
  <si>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</si>
  <si>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</si>
  <si>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</si>
  <si>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</si>
  <si>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</si>
  <si>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</si>
  <si>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</si>
  <si>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</si>
  <si>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</si>
  <si>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</si>
  <si>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</si>
  <si>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</si>
  <si>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</si>
  <si>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</si>
  <si>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</si>
  <si>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</si>
  <si>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</si>
  <si>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</si>
  <si>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</si>
  <si>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</si>
  <si>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</si>
  <si>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</si>
  <si>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</si>
  <si>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</si>
  <si>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</si>
  <si>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</si>
  <si>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</si>
  <si>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</si>
  <si>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</si>
  <si>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</si>
  <si>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</si>
  <si>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</si>
  <si>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</si>
  <si>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</si>
  <si>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</si>
  <si>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</si>
  <si>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</si>
  <si>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</si>
  <si>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</si>
  <si>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</si>
  <si>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</si>
  <si>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</si>
  <si>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</si>
  <si>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</si>
  <si>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</si>
  <si>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</si>
  <si>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</si>
  <si>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</si>
  <si>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</si>
  <si>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</si>
  <si>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</si>
  <si>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</si>
  <si>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</si>
  <si>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</si>
  <si>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</si>
  <si>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</si>
  <si>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</si>
  <si>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</si>
  <si>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</si>
  <si>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</si>
  <si>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</si>
  <si>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</si>
  <si>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</si>
  <si>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</si>
  <si>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</si>
  <si>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</si>
  <si>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</si>
  <si>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</si>
  <si>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</si>
  <si>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</si>
  <si>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</si>
  <si>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</si>
  <si>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</si>
  <si>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</si>
  <si>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</si>
  <si>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</si>
  <si>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</si>
  <si>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</si>
  <si>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</si>
  <si>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</si>
  <si>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</si>
  <si>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</si>
  <si>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</si>
  <si>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</si>
  <si>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</si>
  <si>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</si>
  <si>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</si>
  <si>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</si>
  <si>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</si>
  <si>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</si>
  <si>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</si>
  <si>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</si>
  <si>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</si>
  <si>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</si>
  <si>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</si>
  <si>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</si>
  <si>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</si>
  <si>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</si>
  <si>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</si>
  <si>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</si>
  <si>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</si>
  <si>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</si>
  <si>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</si>
  <si>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</si>
  <si>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</si>
  <si>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</si>
  <si>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</si>
  <si>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</si>
  <si>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</si>
  <si>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</si>
  <si>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</si>
  <si>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</si>
  <si>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</si>
  <si>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</si>
  <si>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</si>
  <si>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</si>
  <si>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</si>
  <si>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</si>
  <si>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</si>
  <si>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</si>
  <si>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</si>
  <si>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</si>
  <si>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</si>
  <si>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</si>
  <si>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</si>
  <si>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</si>
  <si>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</si>
  <si>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</si>
  <si>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</si>
  <si>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</si>
  <si>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</si>
  <si>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</si>
  <si>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</si>
  <si>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</si>
  <si>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</si>
  <si>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</si>
  <si>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</si>
  <si>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</si>
  <si>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</si>
  <si>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</si>
  <si>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</si>
  <si>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</si>
  <si>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</si>
  <si>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</si>
  <si>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</si>
  <si>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</si>
  <si>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</si>
  <si>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</si>
  <si>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</si>
  <si>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</si>
  <si>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</si>
  <si>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</si>
  <si>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</si>
  <si>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</si>
  <si>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</si>
  <si>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</si>
  <si>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</si>
  <si>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</si>
  <si>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</si>
  <si>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</si>
  <si>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</si>
  <si>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</si>
  <si>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</si>
  <si>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</si>
  <si>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</si>
  <si>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</si>
  <si>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</si>
  <si>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</si>
  <si>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</si>
  <si>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</si>
  <si>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</si>
  <si>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</si>
  <si>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</si>
  <si>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</si>
  <si>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</si>
  <si>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</si>
  <si>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</si>
  <si>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</si>
  <si>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</si>
  <si>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</si>
  <si>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</si>
  <si>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</si>
  <si>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</si>
  <si>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</si>
  <si>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</si>
  <si>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</si>
  <si>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</si>
  <si>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</si>
  <si>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</si>
  <si>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</si>
  <si>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</si>
  <si>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</si>
  <si>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</si>
  <si>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</si>
  <si>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</si>
  <si>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</si>
  <si>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</si>
  <si>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</si>
  <si>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</si>
  <si>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</si>
  <si>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</si>
  <si>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</si>
  <si>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</si>
  <si>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</si>
  <si>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</si>
  <si>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</si>
  <si>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</si>
  <si>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</si>
  <si>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</si>
  <si>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</si>
  <si>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</si>
  <si>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</si>
  <si>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</si>
  <si>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</si>
  <si>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</si>
  <si>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</si>
  <si>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</si>
  <si>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</si>
  <si>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</si>
  <si>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</si>
  <si>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</si>
  <si>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</si>
  <si>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</si>
  <si>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</si>
  <si>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</si>
  <si>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</si>
  <si>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</si>
  <si>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</si>
  <si>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</si>
  <si>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</si>
  <si>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</si>
  <si>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</si>
  <si>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</si>
  <si>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</si>
  <si>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</si>
  <si>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</si>
  <si>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</si>
  <si>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</si>
  <si>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</si>
  <si>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</si>
  <si>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</si>
  <si>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</si>
  <si>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</si>
  <si>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</si>
  <si>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</si>
  <si>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</si>
  <si>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</si>
  <si>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</si>
  <si>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</si>
  <si>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</si>
  <si>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</si>
  <si>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</si>
  <si>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</si>
  <si>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</si>
  <si>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</si>
  <si>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</si>
  <si>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</si>
  <si>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</si>
  <si>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</si>
  <si>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</si>
  <si>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</si>
  <si>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</si>
  <si>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</si>
  <si>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</si>
  <si>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</si>
  <si>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</si>
  <si>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</si>
  <si>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</si>
  <si>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</si>
  <si>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</si>
  <si>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</si>
  <si>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</si>
  <si>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</si>
  <si>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</si>
  <si>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</si>
  <si>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</si>
  <si>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</si>
  <si>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</si>
  <si>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</si>
  <si>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</si>
  <si>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</si>
  <si>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</si>
  <si>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</si>
  <si>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</si>
  <si>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</si>
  <si>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</si>
  <si>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</si>
  <si>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</si>
  <si>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</si>
  <si>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</si>
  <si>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</si>
  <si>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</si>
  <si>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</si>
  <si>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</si>
  <si>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</si>
  <si>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</si>
  <si>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</si>
  <si>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</si>
  <si>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</si>
  <si>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</si>
  <si>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</si>
  <si>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</si>
  <si>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</si>
  <si>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</si>
  <si>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</si>
  <si>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</si>
  <si>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</si>
  <si>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</si>
  <si>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</si>
  <si>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</si>
  <si>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</si>
  <si>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</si>
  <si>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</si>
  <si>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</si>
  <si>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</si>
  <si>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</si>
  <si>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</si>
  <si>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</si>
  <si>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</si>
  <si>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</si>
  <si>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</si>
  <si>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</si>
  <si>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</si>
  <si>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</si>
  <si>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</si>
  <si>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</si>
  <si>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</si>
  <si>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</si>
  <si>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</si>
  <si>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</si>
  <si>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</si>
  <si>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</si>
  <si>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</si>
  <si>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</si>
  <si>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</si>
  <si>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</si>
  <si>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</si>
  <si>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</si>
  <si>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</si>
  <si>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</si>
  <si>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</si>
  <si>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</si>
  <si>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</si>
  <si>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</si>
  <si>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</si>
  <si>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</si>
  <si>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</si>
  <si>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</si>
  <si>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</si>
  <si>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</si>
  <si>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</si>
  <si>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</si>
  <si>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</si>
  <si>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</si>
  <si>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</si>
  <si>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</si>
  <si>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</si>
  <si>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</si>
  <si>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</si>
  <si>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</si>
  <si>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</si>
  <si>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</si>
  <si>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</si>
  <si>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</si>
  <si>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</si>
  <si>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</si>
  <si>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</si>
  <si>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</si>
  <si>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</si>
  <si>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</si>
  <si>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</si>
  <si>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</si>
  <si>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</si>
  <si>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</si>
  <si>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</si>
  <si>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</si>
  <si>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</si>
  <si>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</si>
  <si>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</si>
  <si>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</si>
  <si>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</si>
  <si>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</si>
  <si>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</si>
  <si>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</si>
  <si>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</si>
  <si>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</si>
  <si>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</si>
  <si>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</si>
  <si>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</si>
  <si>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</si>
  <si>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</si>
  <si>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</si>
  <si>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</si>
  <si>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</si>
  <si>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</si>
  <si>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</si>
  <si>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</si>
  <si>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</si>
  <si>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</si>
  <si>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</si>
  <si>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</si>
  <si>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</si>
  <si>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</si>
  <si>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</si>
  <si>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</si>
  <si>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</si>
  <si>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</si>
  <si>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</si>
  <si>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</si>
  <si>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</si>
  <si>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</si>
  <si>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</si>
  <si>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</si>
  <si>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</si>
  <si>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</si>
  <si>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</si>
  <si>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</si>
  <si>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</si>
  <si>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</si>
  <si>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</si>
  <si>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</si>
  <si>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</si>
  <si>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</si>
  <si>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</si>
  <si>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</si>
  <si>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</si>
  <si>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</si>
  <si>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</si>
  <si>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</si>
  <si>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</si>
  <si>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</si>
  <si>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</si>
  <si>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</si>
  <si>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</si>
  <si>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</si>
  <si>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</si>
  <si>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</si>
  <si>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</si>
  <si>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</si>
  <si>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</si>
  <si>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</si>
  <si>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</si>
  <si>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</si>
  <si>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</si>
  <si>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</si>
  <si>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</si>
  <si>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</si>
  <si>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</si>
  <si>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</si>
  <si>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</si>
  <si>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</si>
  <si>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</si>
  <si>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</si>
  <si>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</si>
  <si>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</si>
  <si>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</si>
  <si>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</si>
  <si>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</si>
  <si>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</si>
  <si>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</si>
  <si>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</si>
  <si>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</si>
  <si>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</si>
  <si>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</si>
  <si>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</si>
  <si>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</si>
  <si>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</si>
  <si>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</si>
  <si>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</si>
  <si>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</si>
  <si>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</si>
  <si>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</si>
  <si>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</si>
  <si>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</si>
  <si>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</si>
  <si>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</si>
  <si>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</si>
  <si>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</si>
  <si>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</si>
  <si>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</si>
  <si>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</si>
  <si>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</si>
  <si>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</si>
  <si>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</si>
  <si>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</si>
  <si>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</si>
  <si>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</si>
  <si>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</si>
  <si>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</si>
  <si>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</si>
  <si>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</si>
  <si>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</si>
  <si>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</si>
  <si>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</si>
  <si>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</si>
  <si>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</si>
  <si>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</si>
  <si>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</si>
  <si>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</si>
  <si>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</si>
  <si>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</si>
  <si>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</si>
  <si>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</si>
  <si>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</si>
  <si>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</si>
  <si>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</si>
  <si>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</si>
  <si>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</si>
  <si>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</si>
  <si>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</si>
  <si>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</si>
  <si>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</si>
  <si>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</si>
  <si>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</si>
  <si>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</si>
  <si>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</si>
  <si>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</si>
  <si>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</si>
  <si>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</si>
  <si>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</si>
  <si>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</si>
  <si>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</si>
  <si>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</si>
  <si>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</si>
  <si>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</si>
  <si>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</si>
  <si>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</si>
  <si>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</si>
  <si>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</si>
  <si>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</si>
  <si>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</si>
  <si>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</si>
  <si>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</si>
  <si>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</si>
  <si>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</si>
  <si>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</si>
  <si>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</si>
  <si>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</si>
  <si>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</si>
  <si>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</si>
  <si>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</si>
  <si>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</si>
  <si>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</si>
  <si>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</si>
  <si>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</si>
  <si>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</si>
  <si>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</si>
  <si>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</si>
  <si>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</si>
  <si>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</si>
  <si>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</si>
  <si>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</si>
  <si>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</si>
  <si>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</si>
  <si>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</si>
  <si>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</si>
  <si>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</si>
  <si>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</si>
  <si>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</si>
  <si>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</si>
  <si>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</si>
  <si>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</si>
  <si>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</si>
  <si>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</si>
  <si>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</si>
  <si>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</si>
  <si>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</si>
  <si>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</si>
  <si>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</si>
  <si>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</si>
  <si>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</si>
  <si>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</si>
  <si>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</si>
  <si>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</si>
  <si>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</si>
  <si>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</si>
  <si>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</si>
  <si>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</si>
  <si>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</si>
  <si>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</si>
  <si>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</si>
  <si>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</si>
  <si>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</si>
  <si>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</si>
  <si>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</si>
  <si>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</si>
  <si>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</si>
  <si>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</si>
  <si>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</si>
  <si>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</si>
  <si>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</si>
  <si>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</si>
  <si>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</si>
  <si>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</si>
  <si>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</si>
  <si>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</si>
  <si>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</si>
  <si>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</si>
  <si>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</si>
  <si>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</si>
  <si>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</si>
  <si>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</si>
  <si>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</si>
  <si>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</si>
  <si>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</si>
  <si>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</si>
  <si>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</si>
  <si>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</si>
  <si>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</si>
  <si>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</si>
  <si>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</si>
  <si>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</si>
  <si>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</si>
  <si>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</si>
  <si>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</si>
  <si>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</si>
  <si>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</si>
  <si>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</si>
  <si>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</si>
  <si>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</si>
  <si>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</si>
  <si>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</si>
  <si>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</si>
  <si>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</si>
  <si>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</si>
  <si>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</si>
  <si>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</si>
  <si>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</si>
  <si>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</si>
  <si>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</si>
  <si>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</si>
  <si>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</si>
  <si>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</si>
  <si>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</si>
  <si>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</si>
  <si>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</si>
  <si>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</si>
  <si>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</si>
  <si>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</si>
  <si>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</si>
  <si>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</si>
  <si>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</si>
  <si>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</si>
  <si>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</si>
  <si>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</si>
  <si>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</si>
  <si>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</si>
  <si>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</si>
  <si>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</si>
  <si>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</si>
  <si>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</si>
  <si>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</si>
  <si>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</si>
  <si>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</si>
  <si>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</si>
  <si>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</si>
  <si>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</si>
  <si>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</si>
  <si>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</si>
  <si>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</si>
  <si>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</si>
  <si>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</si>
  <si>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</si>
  <si>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</si>
  <si>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</si>
  <si>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</si>
  <si>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</si>
  <si>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</si>
  <si>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</si>
  <si>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</si>
  <si>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</si>
  <si>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</si>
  <si>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</si>
  <si>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</si>
  <si>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</si>
  <si>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</si>
  <si>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</si>
  <si>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</si>
  <si>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</si>
  <si>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</si>
  <si>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</si>
  <si>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</si>
  <si>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</si>
  <si>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</si>
  <si>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</si>
  <si>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</si>
  <si>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</si>
  <si>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</si>
  <si>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</si>
  <si>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</si>
  <si>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</si>
  <si>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</si>
  <si>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</si>
  <si>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</si>
  <si>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</si>
  <si>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</si>
  <si>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</si>
  <si>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</si>
  <si>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</si>
  <si>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</si>
  <si>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</si>
  <si>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</si>
  <si>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</si>
  <si>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</si>
  <si>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</si>
  <si>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</si>
  <si>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</si>
  <si>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</si>
  <si>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</si>
  <si>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</si>
  <si>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</si>
  <si>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</si>
  <si>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</si>
  <si>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</si>
  <si>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</si>
  <si>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</si>
  <si>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</si>
  <si>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</si>
  <si>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</si>
  <si>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</si>
  <si>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</si>
  <si>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</si>
  <si>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</si>
  <si>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</si>
  <si>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</si>
  <si>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</si>
  <si>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</si>
  <si>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</si>
  <si>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</si>
  <si>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</si>
  <si>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</si>
  <si>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</si>
  <si>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</si>
  <si>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</si>
  <si>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</si>
  <si>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</si>
  <si>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</si>
  <si>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</si>
  <si>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</si>
  <si>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</si>
  <si>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</si>
  <si>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</si>
  <si>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</si>
  <si>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</si>
  <si>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</si>
  <si>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</si>
  <si>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</si>
  <si>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</si>
  <si>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</si>
  <si>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</si>
  <si>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</si>
  <si>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</si>
  <si>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</si>
  <si>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</si>
  <si>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</si>
  <si>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</si>
  <si>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</si>
  <si>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</si>
  <si>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</si>
  <si>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</si>
  <si>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</si>
  <si>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</si>
  <si>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</si>
  <si>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</si>
  <si>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</si>
  <si>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</si>
  <si>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</si>
  <si>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</si>
  <si>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</si>
  <si>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</si>
  <si>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</si>
  <si>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</si>
  <si>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</si>
  <si>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</si>
  <si>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</si>
  <si>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</si>
  <si>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</si>
  <si>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</si>
  <si>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</si>
  <si>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</si>
  <si>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</si>
  <si>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</si>
  <si>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</si>
  <si>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</si>
  <si>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</si>
  <si>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</si>
  <si>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</si>
  <si>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</si>
  <si>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</si>
  <si>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</si>
  <si>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</si>
  <si>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</si>
  <si>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</si>
  <si>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</si>
  <si>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</si>
  <si>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</si>
  <si>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</si>
  <si>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</si>
  <si>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</si>
  <si>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</si>
  <si>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</si>
  <si>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</si>
  <si>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</si>
  <si>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</si>
  <si>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</si>
  <si>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</si>
  <si>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</si>
  <si>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</si>
  <si>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</si>
  <si>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</si>
  <si>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</si>
  <si>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</si>
  <si>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</si>
  <si>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</si>
  <si>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</si>
  <si>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</si>
  <si>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</si>
  <si>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</si>
  <si>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</si>
  <si>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</si>
  <si>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</si>
  <si>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</si>
  <si>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</si>
  <si>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</si>
  <si>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</si>
  <si>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</si>
  <si>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</si>
  <si>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</si>
  <si>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</si>
  <si>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</si>
  <si>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</si>
  <si>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</si>
  <si>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</si>
  <si>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</si>
  <si>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</si>
  <si>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</si>
  <si>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</si>
  <si>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</si>
  <si>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</si>
  <si>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</si>
  <si>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</si>
  <si>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</si>
  <si>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</si>
  <si>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</si>
  <si>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</si>
  <si>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</si>
  <si>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</si>
  <si>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</si>
  <si>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</si>
  <si>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</si>
  <si>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</si>
  <si>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</si>
  <si>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</si>
  <si>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</si>
  <si>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</si>
  <si>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</si>
  <si>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</si>
  <si>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</si>
  <si>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</si>
  <si>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</si>
  <si>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</si>
  <si>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</si>
  <si>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</si>
  <si>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</si>
  <si>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</si>
  <si>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</si>
  <si>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</si>
  <si>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</si>
  <si>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</si>
  <si>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</si>
  <si>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</si>
  <si>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</si>
  <si>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</si>
  <si>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</si>
  <si>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</si>
  <si>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</si>
  <si>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</si>
  <si>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</si>
  <si>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</si>
  <si>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</si>
  <si>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</si>
  <si>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</si>
  <si>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</si>
  <si>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</si>
  <si>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</si>
  <si>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</si>
  <si>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</si>
  <si>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</si>
  <si>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</si>
  <si>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</si>
  <si>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</si>
  <si>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</si>
  <si>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</si>
  <si>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</si>
  <si>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</si>
  <si>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</si>
  <si>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</si>
  <si>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</si>
  <si>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</si>
  <si>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</si>
  <si>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</si>
  <si>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</si>
  <si>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</si>
  <si>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</si>
  <si>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</si>
  <si>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</si>
  <si>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</si>
  <si>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</si>
  <si>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</si>
  <si>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</si>
  <si>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</si>
  <si>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</si>
  <si>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</si>
  <si>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</si>
  <si>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</si>
  <si>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</si>
  <si>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</si>
  <si>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</si>
  <si>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</si>
  <si>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</si>
  <si>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</si>
  <si>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</si>
  <si>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</si>
  <si>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</si>
  <si>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</si>
  <si>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</si>
  <si>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</si>
  <si>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</si>
  <si>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</si>
  <si>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</si>
  <si>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</si>
  <si>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</si>
  <si>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</si>
  <si>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</si>
  <si>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</si>
  <si>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</si>
  <si>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</si>
  <si>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</si>
  <si>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</si>
  <si>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</si>
  <si>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</si>
  <si>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</si>
  <si>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</si>
  <si>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</si>
  <si>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</si>
  <si>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</si>
  <si>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</si>
  <si>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</si>
  <si>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</si>
  <si>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</si>
  <si>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</si>
  <si>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</si>
  <si>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</si>
  <si>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</si>
  <si>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</si>
  <si>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</si>
  <si>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</si>
  <si>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</si>
  <si>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</si>
  <si>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</si>
  <si>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</si>
  <si>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</si>
  <si>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</si>
  <si>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</si>
  <si>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</si>
  <si>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</si>
  <si>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</si>
  <si>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</si>
  <si>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</si>
  <si>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</si>
  <si>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</si>
  <si>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</si>
  <si>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</si>
  <si>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</si>
  <si>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</si>
  <si>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</si>
  <si>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</si>
  <si>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</si>
  <si>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</si>
  <si>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</si>
  <si>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</si>
  <si>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</si>
  <si>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</si>
  <si>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</si>
  <si>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</si>
  <si>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</si>
  <si>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</si>
  <si>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</si>
  <si>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</si>
  <si>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</si>
  <si>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</si>
  <si>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</si>
  <si>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</si>
  <si>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</si>
  <si>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</si>
  <si>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</si>
  <si>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</si>
  <si>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</si>
  <si>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</si>
  <si>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</si>
  <si>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</si>
  <si>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</si>
  <si>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</si>
  <si>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</si>
  <si>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</si>
  <si>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</si>
  <si>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</si>
  <si>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</si>
  <si>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</si>
  <si>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</si>
  <si>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</si>
  <si>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</si>
  <si>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</si>
  <si>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</si>
  <si>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</si>
  <si>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</si>
  <si>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</si>
  <si>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</si>
  <si>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</si>
  <si>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</si>
  <si>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</si>
  <si>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</si>
  <si>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</si>
  <si>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</si>
  <si>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</si>
  <si>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</si>
  <si>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</si>
  <si>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</si>
  <si>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</si>
  <si>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</si>
  <si>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</si>
  <si>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</si>
  <si>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</si>
  <si>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</si>
  <si>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</si>
  <si>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</si>
  <si>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</si>
  <si>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</si>
  <si>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</si>
  <si>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</si>
  <si>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</si>
  <si>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</si>
  <si>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</si>
  <si>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</si>
  <si>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</si>
  <si>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</si>
  <si>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</si>
  <si>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</si>
  <si>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</si>
  <si>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</si>
  <si>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</si>
  <si>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</si>
  <si>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</si>
  <si>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</si>
  <si>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</si>
  <si>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</si>
  <si>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</si>
  <si>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</si>
  <si>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</si>
  <si>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</si>
  <si>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</si>
  <si>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</si>
  <si>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</si>
  <si>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</si>
  <si>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</si>
  <si>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</si>
  <si>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</si>
  <si>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</si>
  <si>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</si>
  <si>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</si>
  <si>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</si>
  <si>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</si>
  <si>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</si>
  <si>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</si>
  <si>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</si>
  <si>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</si>
  <si>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</si>
  <si>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</si>
  <si>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</si>
  <si>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</si>
  <si>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</si>
  <si>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</si>
  <si>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</si>
  <si>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</si>
  <si>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</si>
  <si>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</si>
  <si>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</si>
  <si>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</si>
  <si>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</si>
  <si>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</si>
  <si>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</si>
  <si>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</si>
  <si>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</si>
  <si>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</si>
  <si>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</si>
  <si>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</si>
  <si>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</si>
  <si>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</si>
  <si>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</si>
  <si>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</si>
  <si>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</si>
  <si>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</si>
  <si>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</si>
  <si>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</si>
  <si>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</si>
  <si>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</si>
  <si>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</si>
  <si>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</si>
  <si>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</si>
  <si>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</si>
  <si>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</si>
  <si>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</si>
  <si>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</si>
  <si>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</si>
  <si>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</si>
  <si>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</si>
  <si>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</si>
  <si>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</si>
  <si>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</si>
  <si>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</si>
  <si>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</si>
  <si>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</si>
  <si>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</si>
  <si>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</si>
  <si>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</si>
  <si>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</si>
  <si>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</si>
  <si>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</si>
  <si>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</si>
  <si>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</si>
  <si>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</si>
  <si>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</si>
  <si>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</si>
  <si>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</si>
  <si>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</si>
  <si>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</si>
  <si>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</si>
  <si>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</si>
  <si>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</si>
  <si>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</si>
  <si>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</si>
  <si>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</si>
  <si>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</si>
  <si>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</si>
  <si>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</si>
  <si>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</si>
  <si>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</si>
  <si>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</si>
  <si>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</si>
  <si>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</si>
  <si>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</si>
  <si>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</si>
  <si>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</si>
  <si>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</si>
  <si>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</si>
  <si>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</si>
  <si>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</si>
  <si>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</si>
  <si>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</si>
  <si>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</si>
  <si>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</si>
  <si>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</si>
  <si>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</si>
  <si>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</si>
  <si>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</si>
  <si>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</si>
  <si>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</si>
  <si>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</si>
  <si>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</si>
  <si>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</si>
  <si>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</si>
  <si>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</si>
  <si>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</si>
  <si>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</si>
  <si>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</si>
  <si>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</si>
  <si>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</si>
  <si>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</si>
  <si>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</si>
  <si>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</si>
  <si>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</si>
  <si>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</si>
  <si>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</si>
  <si>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</si>
  <si>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</si>
  <si>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</si>
  <si>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</si>
  <si>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</si>
  <si>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</si>
  <si>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</si>
  <si>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</si>
  <si>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</si>
  <si>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</si>
  <si>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</si>
  <si>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</si>
  <si>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</si>
  <si>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</si>
  <si>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</si>
  <si>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</si>
  <si>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</si>
  <si>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</si>
  <si>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</si>
  <si>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</si>
  <si>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</si>
  <si>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</si>
  <si>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</si>
  <si>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</si>
  <si>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</si>
  <si>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</si>
  <si>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</si>
  <si>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</si>
  <si>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</si>
  <si>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</si>
  <si>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</si>
  <si>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</si>
  <si>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</si>
  <si>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</si>
  <si>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</si>
  <si>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</si>
  <si>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</si>
  <si>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</si>
  <si>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</si>
  <si>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</si>
  <si>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</si>
  <si>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</si>
  <si>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</si>
  <si>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</si>
  <si>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</si>
  <si>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</si>
  <si>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</si>
  <si>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</si>
  <si>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</si>
  <si>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</si>
  <si>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</si>
  <si>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</si>
  <si>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</si>
  <si>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</si>
  <si>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</si>
  <si>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</si>
  <si>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</si>
  <si>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</si>
  <si>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</si>
  <si>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</si>
  <si>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</si>
  <si>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</si>
  <si>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</si>
  <si>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</si>
  <si>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</si>
  <si>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</si>
  <si>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</si>
  <si>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</si>
  <si>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</si>
  <si>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</si>
  <si>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</si>
  <si>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</si>
  <si>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</si>
  <si>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</si>
  <si>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</si>
  <si>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</si>
  <si>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</si>
  <si>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</si>
  <si>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</si>
  <si>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</si>
  <si>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</si>
  <si>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</si>
  <si>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</si>
  <si>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</si>
  <si>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</si>
  <si>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</si>
  <si>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</si>
  <si>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</si>
  <si>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</si>
  <si>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</si>
  <si>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</si>
  <si>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</si>
  <si>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</si>
  <si>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</si>
  <si>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</si>
  <si>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</si>
  <si>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</si>
  <si>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</si>
  <si>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</si>
  <si>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</si>
  <si>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</si>
  <si>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</si>
  <si>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</si>
  <si>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</si>
  <si>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</si>
  <si>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</si>
  <si>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</si>
  <si>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</si>
  <si>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</si>
  <si>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</si>
  <si>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</si>
  <si>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</si>
  <si>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</si>
  <si>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</si>
  <si>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</si>
  <si>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</si>
  <si>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</si>
  <si>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</si>
  <si>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</si>
  <si>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</si>
  <si>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</si>
  <si>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</si>
  <si>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</si>
  <si>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</si>
  <si>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</si>
  <si>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</si>
  <si>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</si>
  <si>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</si>
  <si>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</si>
  <si>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</si>
  <si>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</si>
  <si>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</si>
  <si>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</si>
  <si>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</si>
  <si>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</si>
  <si>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</si>
  <si>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</si>
  <si>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</si>
  <si>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</si>
  <si>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</si>
  <si>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</si>
  <si>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</si>
  <si>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</si>
  <si>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</si>
  <si>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</si>
  <si>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</si>
  <si>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</si>
  <si>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</si>
  <si>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</si>
  <si>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</si>
  <si>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</si>
  <si>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</si>
  <si>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</si>
  <si>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</si>
  <si>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</si>
  <si>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</si>
  <si>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</si>
  <si>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</si>
  <si>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</si>
  <si>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</si>
  <si>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</si>
  <si>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</si>
  <si>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</si>
  <si>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</si>
  <si>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</si>
  <si>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</si>
  <si>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</si>
  <si>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</si>
  <si>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</si>
  <si>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</si>
  <si>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</si>
  <si>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</si>
  <si>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</si>
  <si>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</si>
  <si>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</si>
  <si>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</si>
  <si>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</si>
  <si>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</si>
  <si>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</si>
  <si>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</si>
  <si>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</si>
  <si>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</si>
  <si>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</si>
  <si>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</si>
  <si>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</si>
  <si>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</si>
  <si>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</si>
  <si>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</si>
  <si>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</si>
  <si>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</si>
  <si>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</si>
  <si>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</si>
  <si>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</si>
  <si>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</si>
  <si>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</si>
  <si>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</si>
  <si>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</si>
  <si>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</si>
  <si>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</si>
  <si>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</si>
  <si>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</si>
  <si>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</si>
  <si>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</si>
  <si>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</si>
  <si>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</si>
  <si>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</si>
  <si>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</si>
  <si>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</si>
  <si>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</si>
  <si>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</si>
  <si>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</si>
  <si>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</si>
  <si>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</si>
  <si>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</si>
  <si>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</si>
  <si>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</si>
  <si>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</si>
  <si>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</si>
  <si>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</si>
  <si>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</si>
  <si>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</si>
  <si>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</si>
  <si>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</si>
  <si>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</si>
  <si>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</si>
  <si>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</si>
  <si>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</si>
  <si>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</si>
  <si>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</si>
  <si>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</si>
  <si>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</si>
  <si>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</si>
  <si>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</si>
  <si>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</si>
  <si>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</si>
  <si>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</si>
  <si>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</si>
  <si>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</si>
  <si>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</si>
  <si>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</si>
  <si>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</si>
  <si>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</si>
  <si>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</si>
  <si>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</si>
  <si>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</si>
  <si>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</si>
  <si>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</si>
  <si>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</si>
  <si>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</si>
  <si>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</si>
  <si>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</si>
  <si>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</si>
  <si>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</si>
  <si>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</si>
  <si>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</si>
  <si>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</si>
  <si>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</si>
  <si>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</si>
  <si>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</si>
  <si>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</si>
  <si>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</si>
  <si>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</si>
  <si>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</si>
  <si>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</si>
  <si>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</si>
  <si>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</si>
  <si>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</si>
  <si>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</si>
  <si>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</si>
  <si>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</si>
  <si>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</si>
  <si>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</si>
  <si>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</si>
  <si>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</si>
  <si>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</si>
  <si>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</si>
  <si>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</si>
  <si>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</si>
  <si>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</si>
  <si>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</si>
  <si>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</si>
  <si>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</si>
  <si>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</si>
  <si>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</si>
  <si>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</si>
  <si>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</si>
  <si>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</si>
  <si>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</si>
  <si>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</si>
  <si>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</si>
  <si>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</si>
  <si>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</si>
  <si>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</si>
  <si>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</si>
  <si>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</si>
  <si>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</si>
  <si>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</si>
  <si>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</si>
  <si>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</si>
  <si>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</si>
  <si>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</si>
  <si>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</si>
  <si>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</si>
  <si>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</si>
  <si>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</si>
  <si>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</si>
  <si>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</si>
  <si>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</si>
  <si>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</si>
  <si>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</si>
  <si>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</si>
  <si>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</si>
  <si>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</si>
  <si>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</si>
  <si>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</si>
  <si>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</si>
  <si>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</si>
  <si>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</si>
  <si>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</si>
  <si>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</si>
  <si>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</si>
  <si>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</si>
  <si>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</si>
  <si>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</si>
  <si>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</si>
  <si>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</si>
  <si>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</si>
  <si>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</si>
  <si>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</si>
  <si>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</si>
  <si>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</si>
  <si>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</si>
  <si>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</si>
  <si>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</si>
  <si>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</si>
  <si>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</si>
  <si>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</si>
  <si>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</si>
  <si>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</si>
  <si>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</si>
  <si>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</si>
  <si>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</si>
  <si>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</si>
  <si>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</si>
  <si>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</si>
  <si>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</si>
  <si>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</si>
  <si>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</si>
  <si>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</si>
  <si>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</si>
  <si>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</si>
  <si>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</si>
  <si>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</si>
  <si>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</si>
  <si>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</si>
  <si>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</si>
  <si>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</si>
  <si>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</si>
  <si>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</si>
  <si>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</si>
  <si>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</si>
  <si>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</si>
  <si>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</si>
  <si>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</si>
  <si>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</si>
  <si>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</si>
  <si>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</si>
  <si>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</si>
  <si>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</si>
  <si>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</si>
  <si>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</si>
  <si>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</si>
  <si>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</si>
  <si>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</si>
  <si>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</si>
  <si>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</si>
  <si>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</si>
  <si>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</si>
  <si>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</si>
  <si>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</si>
  <si>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</si>
  <si>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</si>
  <si>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</si>
  <si>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</si>
  <si>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</si>
  <si>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</si>
  <si>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</si>
  <si>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</si>
  <si>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</si>
  <si>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</si>
  <si>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</si>
  <si>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</si>
  <si>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</si>
  <si>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</si>
  <si>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</si>
  <si>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</si>
  <si>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</si>
  <si>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</si>
  <si>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</si>
  <si>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</si>
  <si>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</si>
  <si>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</si>
  <si>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</si>
  <si>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</si>
  <si>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</si>
  <si>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</si>
  <si>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</si>
  <si>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</si>
  <si>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</si>
  <si>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</si>
  <si>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</si>
  <si>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</si>
  <si>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</si>
  <si>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</si>
  <si>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</si>
  <si>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</si>
  <si>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</si>
  <si>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</si>
  <si>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</si>
  <si>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</si>
  <si>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</si>
  <si>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</si>
  <si>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</si>
  <si>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</si>
  <si>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</si>
  <si>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</si>
  <si>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</si>
  <si>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</si>
  <si>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</si>
  <si>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</si>
  <si>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</si>
  <si>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</si>
  <si>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</si>
  <si>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</si>
  <si>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</si>
  <si>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</si>
  <si>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</si>
  <si>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</si>
  <si>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</si>
  <si>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</si>
  <si>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</si>
  <si>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</si>
  <si>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</si>
  <si>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</si>
  <si>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</si>
  <si>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</si>
  <si>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</si>
  <si>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</si>
  <si>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</si>
  <si>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</si>
  <si>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</si>
  <si>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</si>
  <si>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</si>
  <si>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</si>
  <si>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</si>
  <si>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</si>
  <si>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</si>
  <si>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</si>
  <si>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</si>
  <si>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</si>
  <si>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</si>
  <si>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</si>
  <si>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</si>
  <si>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</si>
  <si>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</si>
  <si>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</si>
  <si>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</si>
  <si>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</si>
  <si>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</si>
  <si>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</si>
  <si>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</si>
  <si>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</si>
  <si>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</si>
  <si>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</si>
  <si>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</si>
  <si>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</si>
  <si>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</si>
  <si>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</si>
  <si>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</si>
  <si>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</si>
  <si>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</si>
  <si>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</si>
  <si>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</si>
  <si>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</si>
  <si>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</si>
  <si>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</si>
  <si>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</si>
  <si>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</si>
  <si>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</si>
  <si>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</si>
  <si>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</si>
  <si>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</si>
  <si>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</si>
  <si>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</si>
  <si>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</si>
  <si>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</si>
  <si>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</si>
  <si>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</si>
  <si>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</si>
  <si>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</si>
  <si>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</si>
  <si>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</si>
  <si>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</si>
  <si>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</si>
  <si>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</si>
  <si>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</si>
  <si>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</si>
  <si>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</si>
  <si>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</si>
  <si>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</si>
  <si>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</si>
  <si>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</si>
  <si>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</si>
  <si>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</si>
  <si>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</si>
  <si>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</si>
  <si>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</si>
  <si>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</si>
  <si>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</si>
  <si>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</si>
  <si>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</si>
  <si>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</si>
  <si>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</si>
  <si>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</si>
  <si>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</si>
  <si>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</si>
  <si>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</si>
  <si>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</si>
  <si>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</si>
  <si>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</si>
  <si>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</si>
  <si>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</si>
  <si>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</si>
  <si>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</si>
  <si>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</si>
  <si>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</si>
  <si>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</si>
  <si>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</si>
  <si>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</si>
  <si>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</si>
  <si>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</si>
  <si>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</si>
  <si>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</si>
  <si>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</si>
  <si>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</si>
  <si>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</si>
  <si>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</si>
  <si>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</si>
  <si>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</si>
  <si>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</si>
  <si>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</si>
  <si>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</si>
  <si>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</si>
  <si>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</si>
  <si>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</si>
  <si>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</si>
  <si>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</si>
  <si>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</si>
  <si>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</si>
  <si>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</si>
  <si>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</si>
  <si>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</si>
  <si>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</si>
  <si>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</si>
  <si>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</si>
  <si>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</si>
  <si>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</si>
  <si>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</si>
  <si>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</si>
  <si>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</si>
  <si>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</si>
  <si>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</si>
  <si>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</si>
  <si>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</si>
  <si>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</si>
  <si>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</si>
  <si>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</si>
  <si>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</si>
  <si>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</si>
  <si>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</si>
  <si>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</si>
  <si>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</si>
  <si>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</si>
  <si>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</si>
  <si>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</si>
  <si>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</si>
  <si>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</si>
  <si>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</si>
  <si>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</si>
  <si>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</si>
  <si>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</si>
  <si>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</si>
  <si>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</si>
  <si>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</si>
  <si>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</si>
  <si>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</si>
  <si>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</si>
  <si>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</si>
  <si>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</si>
  <si>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</si>
  <si>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</si>
  <si>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</si>
  <si>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</si>
  <si>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</si>
  <si>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</si>
  <si>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</si>
  <si>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</si>
  <si>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</si>
  <si>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</si>
  <si>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</si>
  <si>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</si>
  <si>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</si>
  <si>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</si>
  <si>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</si>
  <si>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</si>
  <si>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</si>
  <si>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</si>
  <si>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</si>
  <si>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</si>
  <si>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</si>
  <si>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</si>
  <si>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</si>
  <si>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</si>
  <si>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</si>
  <si>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</si>
  <si>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</si>
  <si>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</si>
  <si>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</si>
  <si>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</si>
  <si>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</si>
  <si>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</si>
  <si>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</si>
  <si>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</si>
  <si>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</si>
  <si>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</si>
  <si>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</si>
  <si>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</si>
  <si>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</si>
  <si>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</si>
  <si>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</si>
  <si>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</si>
  <si>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</si>
  <si>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</si>
  <si>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</si>
  <si>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</si>
  <si>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</si>
  <si>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</si>
  <si>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</si>
  <si>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</si>
  <si>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</si>
  <si>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</si>
  <si>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</si>
  <si>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</si>
  <si>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</si>
  <si>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</si>
  <si>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</si>
  <si>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</si>
  <si>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</si>
  <si>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</si>
  <si>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</si>
  <si>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</si>
  <si>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</si>
  <si>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</si>
  <si>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</si>
  <si>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</si>
  <si>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</si>
  <si>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</si>
  <si>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</si>
  <si>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</si>
  <si>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</si>
  <si>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</si>
  <si>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</si>
  <si>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</si>
  <si>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</si>
  <si>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</si>
  <si>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</si>
  <si>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</si>
  <si>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</si>
  <si>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</si>
  <si>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</si>
  <si>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</si>
  <si>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</si>
  <si>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</si>
  <si>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</si>
  <si>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</si>
  <si>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</si>
  <si>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</si>
  <si>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</si>
  <si>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</si>
  <si>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</si>
  <si>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</si>
  <si>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</si>
  <si>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</si>
  <si>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</si>
  <si>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</si>
  <si>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</si>
  <si>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</si>
  <si>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</si>
  <si>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</si>
  <si>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</si>
  <si>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</si>
  <si>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</si>
  <si>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</si>
  <si>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</si>
  <si>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</si>
  <si>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</si>
  <si>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</si>
  <si>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</si>
  <si>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</si>
  <si>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</si>
  <si>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</si>
  <si>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</si>
  <si>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</si>
  <si>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</si>
  <si>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</si>
  <si>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</si>
  <si>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</si>
  <si>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</si>
  <si>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</si>
  <si>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</si>
  <si>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</si>
  <si>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</si>
  <si>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</si>
  <si>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</si>
  <si>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</si>
  <si>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</si>
  <si>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</si>
  <si>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</si>
  <si>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</si>
  <si>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</si>
  <si>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</si>
  <si>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</si>
  <si>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</si>
  <si>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</si>
  <si>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</si>
  <si>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</si>
  <si>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</si>
  <si>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</si>
  <si>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</si>
  <si>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</si>
  <si>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</si>
  <si>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</si>
  <si>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</si>
  <si>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</si>
  <si>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</si>
  <si>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</si>
  <si>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</si>
  <si>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</si>
  <si>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</si>
  <si>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</si>
  <si>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</si>
  <si>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</si>
  <si>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</si>
  <si>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</si>
  <si>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</si>
  <si>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</si>
  <si>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</si>
  <si>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</si>
  <si>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</si>
  <si>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</si>
  <si>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</si>
  <si>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</si>
  <si>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</si>
  <si>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</si>
  <si>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</si>
  <si>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</si>
  <si>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</si>
  <si>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</si>
  <si>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</si>
  <si>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</si>
  <si>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</si>
  <si>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</si>
  <si>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</si>
  <si>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</si>
  <si>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</si>
  <si>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</si>
  <si>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</si>
  <si>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</si>
  <si>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</si>
  <si>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</si>
  <si>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</si>
  <si>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</si>
  <si>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</si>
  <si>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</si>
  <si>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</si>
  <si>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</si>
  <si>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</si>
  <si>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</si>
  <si>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</si>
  <si>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</si>
  <si>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</si>
  <si>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</si>
  <si>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</si>
  <si>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</si>
  <si>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</si>
  <si>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</si>
  <si>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</si>
  <si>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</si>
  <si>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</si>
  <si>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</si>
  <si>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</si>
  <si>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</si>
  <si>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</si>
  <si>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</si>
  <si>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</si>
  <si>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</si>
  <si>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</si>
  <si>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</si>
  <si>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</si>
  <si>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</si>
  <si>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</si>
  <si>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</si>
  <si>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</si>
  <si>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</si>
  <si>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</si>
  <si>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</si>
  <si>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</si>
  <si>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</si>
  <si>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</si>
  <si>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</si>
  <si>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</si>
  <si>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</si>
  <si>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</si>
  <si>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</si>
  <si>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</si>
  <si>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</si>
  <si>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</si>
  <si>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</si>
  <si>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</si>
  <si>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</si>
  <si>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</si>
  <si>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</si>
  <si>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</si>
  <si>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</si>
  <si>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</si>
  <si>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</si>
  <si>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</si>
  <si>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</si>
  <si>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</si>
  <si>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</si>
  <si>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</si>
  <si>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</si>
  <si>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</si>
  <si>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</si>
  <si>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</si>
  <si>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</si>
  <si>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</si>
  <si>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</si>
  <si>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</si>
  <si>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</si>
  <si>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</si>
  <si>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</si>
  <si>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</si>
  <si>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</si>
  <si>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</si>
  <si>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</si>
  <si>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</si>
  <si>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</si>
  <si>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</si>
  <si>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</si>
  <si>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</si>
  <si>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</si>
  <si>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</si>
  <si>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</si>
  <si>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</si>
  <si>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</si>
  <si>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</si>
  <si>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</si>
  <si>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</si>
  <si>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</si>
  <si>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</si>
  <si>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</si>
  <si>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</si>
  <si>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</si>
  <si>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</si>
  <si>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</si>
  <si>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</si>
  <si>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</si>
  <si>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</si>
  <si>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</si>
  <si>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</si>
  <si>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</si>
  <si>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</si>
  <si>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</si>
  <si>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</si>
  <si>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</si>
  <si>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</si>
  <si>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</si>
  <si>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</si>
  <si>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</si>
  <si>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</si>
  <si>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</si>
  <si>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</si>
  <si>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</si>
  <si>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</si>
  <si>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</si>
  <si>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</si>
  <si>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</si>
  <si>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</si>
  <si>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</si>
  <si>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</si>
  <si>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</si>
  <si>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</si>
  <si>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</si>
  <si>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</si>
  <si>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</si>
  <si>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</si>
  <si>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</si>
  <si>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</si>
  <si>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</si>
  <si>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</si>
  <si>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</si>
  <si>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</si>
  <si>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</si>
  <si>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</si>
  <si>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</si>
  <si>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</si>
  <si>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</si>
  <si>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</si>
  <si>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</si>
  <si>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</si>
  <si>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</si>
  <si>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</si>
  <si>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</si>
  <si>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</si>
  <si>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</si>
  <si>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</si>
  <si>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</si>
  <si>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</si>
  <si>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</si>
  <si>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</si>
  <si>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</si>
  <si>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</si>
  <si>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</si>
  <si>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</si>
  <si>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</si>
  <si>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</si>
  <si>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</si>
  <si>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</si>
  <si>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</si>
  <si>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</si>
  <si>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</si>
  <si>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</si>
  <si>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</si>
  <si>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</si>
  <si>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</si>
  <si>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</si>
  <si>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</si>
  <si>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</si>
  <si>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</si>
  <si>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</si>
  <si>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</si>
  <si>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</si>
  <si>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</si>
  <si>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</si>
  <si>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</si>
  <si>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</si>
  <si>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</si>
  <si>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</si>
  <si>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</si>
  <si>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</si>
  <si>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</si>
  <si>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</si>
  <si>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</si>
  <si>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</si>
  <si>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</si>
  <si>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</si>
  <si>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</si>
  <si>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</si>
  <si>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</si>
  <si>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</si>
  <si>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</si>
  <si>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</si>
  <si>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</si>
  <si>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</si>
  <si>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</si>
  <si>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</si>
  <si>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</si>
  <si>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</si>
  <si>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</si>
  <si>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</si>
  <si>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</si>
  <si>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</si>
  <si>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</si>
  <si>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</si>
  <si>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</si>
  <si>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</si>
  <si>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</si>
  <si>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</si>
  <si>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</si>
  <si>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</si>
  <si>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</si>
  <si>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</si>
  <si>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</si>
  <si>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</si>
  <si>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</si>
  <si>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</si>
  <si>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</si>
  <si>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</si>
  <si>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</si>
  <si>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</si>
  <si>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</si>
  <si>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</si>
  <si>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</si>
  <si>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</si>
  <si>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</si>
  <si>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</si>
  <si>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</si>
  <si>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</si>
  <si>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</si>
  <si>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</si>
  <si>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</si>
  <si>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</si>
  <si>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</si>
  <si>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</si>
  <si>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</si>
  <si>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</si>
  <si>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</si>
  <si>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</si>
  <si>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</si>
  <si>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</si>
  <si>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</si>
  <si>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</si>
  <si>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</si>
  <si>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</si>
  <si>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</si>
  <si>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</si>
  <si>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</si>
  <si>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</si>
  <si>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</si>
  <si>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</si>
  <si>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</si>
  <si>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</si>
  <si>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</si>
  <si>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</si>
  <si>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</si>
  <si>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</si>
  <si>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</si>
  <si>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</si>
  <si>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</si>
  <si>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</si>
  <si>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</si>
  <si>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</si>
  <si>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</si>
  <si>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</si>
  <si>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</si>
  <si>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</si>
  <si>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</si>
  <si>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</si>
  <si>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</si>
  <si>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</si>
  <si>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</si>
  <si>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</si>
  <si>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</si>
  <si>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</si>
  <si>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</si>
  <si>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</si>
  <si>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</si>
  <si>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</si>
  <si>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</si>
  <si>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</si>
  <si>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</si>
  <si>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</si>
  <si>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</si>
  <si>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</si>
  <si>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</si>
  <si>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</si>
  <si>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</si>
  <si>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</si>
  <si>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</si>
  <si>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</si>
  <si>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</si>
  <si>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</si>
  <si>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</si>
  <si>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</si>
  <si>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</si>
  <si>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</si>
  <si>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</si>
  <si>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</si>
  <si>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</si>
  <si>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</si>
  <si>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</si>
  <si>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</si>
  <si>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</si>
  <si>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</si>
  <si>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</si>
  <si>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</si>
  <si>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</si>
  <si>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</si>
  <si>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</si>
  <si>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</si>
  <si>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</si>
  <si>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</si>
  <si>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</si>
  <si>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</si>
  <si>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</si>
  <si>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</si>
  <si>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</si>
  <si>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</si>
  <si>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</si>
  <si>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</si>
  <si>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</si>
  <si>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</si>
  <si>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</si>
  <si>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</si>
  <si>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</si>
  <si>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</si>
  <si>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</si>
  <si>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</si>
  <si>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</si>
  <si>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</si>
  <si>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</si>
  <si>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</si>
  <si>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</si>
  <si>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</si>
  <si>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</si>
  <si>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</si>
  <si>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</si>
  <si>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</si>
  <si>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</si>
  <si>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</si>
  <si>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</si>
  <si>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</si>
  <si>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</si>
  <si>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</si>
  <si>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</si>
  <si>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</si>
  <si>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</si>
  <si>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</si>
  <si>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</si>
  <si>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</si>
  <si>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</si>
  <si>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</si>
  <si>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</si>
  <si>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</si>
  <si>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</si>
  <si>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</si>
  <si>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</si>
  <si>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</si>
  <si>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</si>
  <si>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</si>
  <si>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</si>
  <si>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</si>
  <si>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</si>
  <si>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</si>
  <si>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</si>
  <si>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</si>
  <si>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</si>
  <si>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</si>
  <si>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</si>
  <si>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</si>
  <si>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</si>
  <si>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</si>
  <si>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</si>
  <si>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</si>
  <si>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</si>
  <si>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</si>
  <si>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</si>
  <si>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</si>
  <si>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</si>
  <si>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</si>
  <si>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</si>
  <si>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</si>
  <si>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</si>
  <si>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</si>
  <si>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</si>
  <si>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</si>
  <si>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</si>
  <si>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</si>
  <si>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</si>
  <si>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</si>
  <si>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</si>
  <si>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</si>
  <si>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</si>
  <si>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</si>
  <si>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</si>
  <si>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</si>
  <si>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</si>
  <si>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</si>
  <si>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</si>
  <si>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</si>
  <si>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</si>
  <si>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</si>
  <si>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</si>
  <si>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</si>
  <si>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</si>
  <si>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</si>
  <si>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</si>
  <si>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</si>
  <si>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</si>
  <si>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</si>
  <si>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</si>
  <si>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</si>
  <si>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</si>
  <si>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</si>
  <si>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</si>
  <si>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</si>
  <si>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</si>
  <si>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</si>
  <si>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</si>
  <si>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</si>
  <si>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</si>
  <si>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</si>
  <si>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</si>
  <si>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</si>
  <si>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</si>
  <si>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</si>
  <si>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</si>
  <si>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</si>
  <si>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</si>
  <si>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</si>
  <si>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</si>
  <si>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</si>
  <si>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</si>
  <si>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</si>
  <si>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</si>
  <si>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</si>
  <si>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</si>
  <si>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</si>
  <si>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</si>
  <si>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</si>
  <si>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</si>
  <si>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</si>
  <si>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</si>
  <si>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</si>
  <si>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</si>
  <si>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</si>
  <si>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</si>
  <si>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</si>
  <si>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</si>
  <si>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</si>
  <si>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</si>
  <si>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</si>
  <si>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</si>
  <si>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</si>
  <si>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</si>
  <si>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</si>
  <si>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</si>
  <si>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</si>
  <si>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</si>
  <si>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</si>
  <si>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</si>
  <si>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</si>
  <si>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</si>
  <si>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</si>
  <si>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</si>
  <si>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</si>
  <si>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</si>
  <si>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</si>
  <si>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</si>
  <si>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</si>
  <si>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</si>
  <si>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</si>
  <si>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</si>
  <si>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</si>
  <si>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</si>
  <si>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</si>
  <si>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</si>
  <si>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</si>
  <si>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</si>
  <si>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</si>
  <si>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</si>
  <si>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</si>
  <si>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</si>
  <si>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</si>
  <si>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</si>
  <si>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</si>
  <si>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</si>
  <si>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</si>
  <si>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</si>
  <si>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</si>
  <si>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</si>
  <si>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</si>
  <si>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</si>
  <si>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</si>
  <si>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</si>
  <si>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</si>
  <si>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</si>
  <si>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</si>
  <si>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</si>
  <si>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</si>
  <si>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</si>
  <si>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</si>
  <si>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</si>
  <si>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</si>
  <si>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</si>
  <si>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</si>
  <si>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</si>
  <si>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</si>
  <si>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</si>
  <si>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</si>
  <si>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</si>
  <si>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</si>
  <si>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</si>
  <si>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</si>
  <si>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</si>
  <si>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</si>
  <si>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</si>
  <si>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</si>
  <si>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</si>
  <si>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</si>
  <si>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</si>
  <si>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</si>
  <si>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</si>
  <si>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</si>
  <si>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</si>
  <si>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</si>
  <si>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</si>
  <si>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</si>
  <si>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</si>
  <si>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</si>
  <si>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</si>
  <si>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</si>
  <si>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</si>
  <si>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</si>
  <si>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</si>
  <si>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</si>
  <si>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</si>
  <si>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</si>
  <si>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</si>
  <si>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</si>
  <si>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</si>
  <si>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</si>
  <si>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</si>
  <si>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</si>
  <si>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</si>
  <si>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</si>
  <si>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</si>
  <si>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</si>
  <si>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</si>
  <si>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</si>
  <si>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</si>
  <si>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</si>
  <si>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</si>
  <si>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</si>
  <si>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</si>
  <si>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</si>
  <si>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</si>
  <si>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</si>
  <si>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</si>
  <si>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</si>
  <si>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</si>
  <si>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</si>
  <si>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</si>
  <si>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</si>
  <si>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</si>
  <si>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</si>
  <si>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</si>
  <si>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</si>
  <si>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</si>
  <si>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</si>
  <si>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</si>
  <si>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</si>
  <si>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</si>
  <si>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</si>
  <si>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</si>
  <si>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</si>
  <si>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</si>
  <si>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</si>
  <si>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</si>
  <si>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</si>
  <si>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</si>
  <si>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</si>
  <si>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</si>
  <si>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</si>
  <si>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</si>
  <si>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</si>
  <si>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</si>
  <si>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</si>
  <si>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</si>
  <si>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</si>
  <si>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</si>
  <si>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</si>
  <si>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</si>
  <si>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</si>
  <si>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</si>
  <si>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</si>
  <si>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</si>
  <si>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</si>
  <si>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</si>
  <si>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</si>
  <si>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</si>
  <si>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</si>
  <si>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</si>
  <si>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</si>
  <si>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</si>
  <si>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</si>
  <si>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</si>
  <si>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</si>
  <si>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</si>
  <si>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</si>
  <si>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</si>
  <si>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</si>
  <si>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</si>
  <si>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</si>
  <si>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</si>
  <si>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</si>
  <si>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</si>
  <si>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</si>
  <si>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</si>
  <si>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</si>
  <si>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</si>
  <si>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</si>
  <si>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</si>
  <si>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</si>
  <si>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</si>
  <si>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</si>
  <si>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</si>
  <si>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</si>
  <si>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</si>
  <si>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</si>
  <si>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</si>
  <si>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</si>
  <si>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</si>
  <si>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</si>
  <si>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</si>
  <si>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</si>
  <si>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</si>
  <si>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</si>
  <si>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</si>
  <si>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</si>
  <si>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</si>
  <si>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</si>
  <si>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</si>
  <si>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</si>
  <si>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</si>
  <si>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</si>
  <si>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</si>
  <si>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</si>
  <si>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</si>
  <si>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</si>
  <si>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</si>
  <si>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</si>
  <si>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</si>
  <si>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</si>
  <si>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</si>
  <si>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</si>
  <si>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</si>
  <si>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</si>
  <si>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</si>
  <si>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</si>
  <si>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</si>
  <si>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</si>
  <si>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</si>
  <si>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</si>
  <si>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</si>
  <si>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</si>
  <si>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</si>
  <si>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</si>
  <si>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</si>
  <si>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</si>
  <si>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</si>
  <si>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</si>
  <si>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</si>
  <si>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</si>
  <si>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</si>
  <si>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</si>
  <si>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</si>
  <si>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</si>
  <si>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</si>
  <si>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</si>
  <si>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</si>
  <si>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</si>
  <si>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</si>
  <si>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</si>
  <si>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</si>
  <si>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</si>
  <si>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</si>
  <si>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</si>
  <si>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</si>
  <si>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</si>
  <si>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</si>
  <si>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</si>
  <si>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</si>
  <si>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</si>
  <si>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</si>
  <si>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</si>
  <si>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</si>
  <si>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</si>
  <si>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</si>
  <si>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</si>
  <si>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</si>
  <si>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</si>
  <si>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</si>
  <si>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</si>
  <si>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</si>
  <si>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</si>
  <si>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</si>
  <si>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</si>
  <si>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</si>
  <si>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</si>
  <si>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</si>
  <si>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</si>
  <si>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</si>
  <si>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</si>
  <si>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</si>
  <si>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</si>
  <si>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</si>
  <si>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</si>
  <si>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</si>
  <si>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</si>
  <si>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</si>
  <si>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</si>
  <si>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</si>
  <si>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</si>
  <si>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</si>
  <si>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</si>
  <si>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</si>
  <si>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</si>
  <si>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</si>
  <si>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</si>
  <si>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</si>
  <si>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</si>
  <si>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</si>
  <si>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</si>
  <si>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</si>
  <si>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</si>
  <si>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</si>
  <si>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</si>
  <si>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</si>
  <si>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</si>
  <si>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</si>
  <si>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</si>
  <si>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</si>
  <si>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</si>
  <si>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</si>
  <si>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</si>
  <si>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</si>
  <si>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</si>
  <si>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</si>
  <si>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</si>
  <si>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</si>
  <si>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</si>
  <si>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</si>
  <si>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</si>
  <si>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</si>
  <si>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</si>
  <si>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</si>
  <si>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</si>
  <si>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</si>
  <si>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</si>
  <si>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</si>
  <si>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</si>
  <si>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</si>
  <si>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</si>
  <si>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</si>
  <si>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</si>
  <si>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</si>
  <si>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</si>
  <si>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</si>
  <si>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</si>
  <si>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</si>
  <si>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</si>
  <si>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</si>
  <si>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</si>
  <si>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</si>
  <si>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</si>
  <si>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</si>
  <si>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</si>
  <si>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</si>
  <si>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</si>
  <si>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</si>
  <si>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</si>
  <si>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</si>
  <si>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</si>
  <si>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</si>
  <si>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</si>
  <si>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</si>
  <si>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</si>
  <si>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</si>
  <si>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</si>
  <si>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</si>
  <si>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</si>
  <si>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</si>
  <si>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</si>
  <si>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</si>
  <si>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</si>
  <si>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</si>
  <si>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</si>
  <si>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</si>
  <si>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</si>
  <si>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</si>
  <si>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</si>
  <si>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</si>
  <si>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</si>
  <si>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</si>
  <si>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</si>
  <si>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</si>
  <si>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</si>
  <si>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</si>
  <si>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</si>
  <si>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</si>
  <si>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</si>
  <si>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</si>
  <si>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</si>
  <si>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</si>
  <si>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</si>
  <si>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</si>
  <si>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</si>
  <si>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</si>
  <si>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</si>
  <si>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</si>
  <si>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</si>
  <si>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</si>
  <si>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</si>
  <si>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</si>
  <si>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</si>
  <si>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</si>
  <si>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</si>
  <si>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</si>
  <si>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</si>
  <si>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</si>
  <si>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</si>
  <si>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</si>
  <si>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</si>
  <si>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</si>
  <si>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</si>
  <si>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</si>
  <si>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</si>
  <si>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</si>
  <si>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</si>
  <si>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</si>
  <si>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</si>
  <si>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</si>
  <si>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</si>
  <si>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</si>
  <si>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</si>
  <si>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</si>
  <si>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</si>
  <si>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</si>
  <si>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</si>
  <si>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</si>
  <si>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</si>
  <si>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</si>
  <si>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</si>
  <si>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</si>
  <si>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</si>
  <si>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</si>
  <si>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</si>
  <si>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</si>
  <si>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</si>
  <si>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</si>
  <si>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</si>
  <si>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</si>
  <si>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</si>
  <si>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</si>
  <si>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</si>
  <si>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</si>
  <si>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</si>
  <si>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</si>
  <si>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</si>
  <si>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</si>
  <si>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</si>
  <si>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</si>
  <si>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</si>
  <si>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</si>
  <si>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</si>
  <si>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</si>
  <si>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</si>
  <si>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</si>
  <si>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</si>
  <si>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</si>
  <si>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</si>
  <si>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</si>
  <si>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</si>
  <si>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</si>
  <si>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</si>
  <si>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</si>
  <si>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</si>
  <si>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</si>
  <si>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</si>
  <si>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</si>
  <si>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</si>
  <si>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</si>
  <si>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</si>
  <si>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</si>
  <si>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</si>
  <si>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</si>
  <si>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</si>
  <si>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</si>
  <si>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</si>
  <si>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</si>
  <si>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</si>
  <si>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</si>
  <si>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</si>
  <si>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</si>
  <si>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</si>
  <si>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</si>
  <si>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</si>
  <si>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</si>
  <si>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</si>
  <si>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</si>
  <si>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</si>
  <si>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</si>
  <si>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</si>
  <si>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</si>
  <si>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</si>
  <si>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</si>
  <si>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</si>
  <si>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</si>
  <si>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</si>
  <si>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</si>
  <si>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</si>
  <si>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</si>
  <si>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</si>
  <si>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</si>
  <si>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</si>
  <si>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</si>
  <si>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</si>
  <si>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</si>
  <si>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</si>
  <si>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</si>
  <si>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</si>
  <si>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</si>
  <si>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</si>
  <si>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</si>
  <si>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</si>
  <si>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</si>
  <si>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</si>
  <si>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</si>
  <si>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</si>
  <si>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</si>
  <si>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</si>
  <si>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</si>
  <si>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</si>
  <si>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</si>
  <si>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</si>
  <si>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</si>
  <si>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</si>
  <si>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</si>
  <si>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</si>
  <si>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</si>
  <si>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</si>
  <si>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</si>
  <si>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</si>
  <si>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</si>
  <si>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</si>
  <si>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</si>
  <si>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</si>
  <si>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</si>
  <si>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</si>
  <si>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</si>
  <si>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</si>
  <si>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</si>
  <si>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</si>
  <si>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</si>
  <si>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</si>
  <si>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</si>
  <si>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</si>
  <si>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</si>
  <si>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</si>
  <si>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</si>
  <si>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</si>
  <si>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</si>
  <si>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</si>
  <si>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</si>
  <si>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</si>
  <si>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</si>
  <si>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</si>
  <si>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</si>
  <si>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</si>
  <si>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</si>
  <si>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</si>
  <si>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</si>
  <si>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</si>
  <si>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</si>
  <si>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</si>
  <si>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</si>
  <si>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</si>
  <si>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</si>
  <si>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</si>
  <si>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</si>
  <si>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</si>
  <si>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</si>
  <si>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</si>
  <si>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</si>
  <si>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</si>
  <si>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</si>
  <si>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</si>
  <si>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</si>
  <si>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</si>
  <si>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</si>
  <si>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</si>
  <si>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</si>
  <si>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</si>
  <si>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</si>
  <si>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</si>
  <si>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</si>
  <si>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</si>
  <si>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</si>
  <si>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</si>
  <si>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</si>
  <si>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</si>
  <si>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</si>
  <si>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</si>
  <si>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</si>
  <si>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</si>
  <si>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</si>
  <si>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</si>
  <si>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</si>
  <si>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</si>
  <si>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</si>
  <si>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</si>
  <si>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</si>
  <si>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</si>
  <si>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</si>
  <si>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</si>
  <si>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</si>
  <si>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</si>
  <si>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</si>
  <si>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</si>
  <si>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</si>
  <si>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</si>
  <si>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</si>
  <si>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</si>
  <si>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</si>
  <si>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</si>
  <si>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</si>
  <si>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</si>
  <si>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</si>
  <si>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</si>
  <si>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</si>
  <si>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</si>
  <si>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</si>
  <si>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</si>
  <si>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</si>
  <si>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</si>
  <si>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</si>
  <si>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</si>
  <si>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</si>
  <si>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</si>
  <si>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</si>
  <si>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</si>
  <si>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</si>
  <si>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</si>
  <si>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</si>
  <si>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</si>
  <si>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</si>
  <si>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</si>
  <si>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</si>
  <si>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</si>
  <si>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</si>
  <si>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</si>
  <si>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</si>
  <si>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</si>
  <si>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</si>
  <si>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</si>
  <si>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</si>
  <si>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</si>
  <si>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</si>
  <si>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</si>
  <si>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</si>
  <si>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</si>
  <si>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</si>
  <si>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</si>
  <si>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</si>
  <si>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</si>
  <si>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</si>
  <si>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</si>
  <si>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</si>
  <si>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</si>
  <si>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</si>
  <si>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</si>
  <si>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</si>
  <si>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</si>
  <si>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</si>
  <si>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</si>
  <si>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</si>
  <si>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</si>
  <si>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</si>
  <si>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</si>
  <si>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</si>
  <si>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</si>
  <si>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</si>
  <si>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</si>
  <si>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</si>
  <si>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</si>
  <si>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</si>
  <si>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</si>
  <si>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</si>
  <si>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</si>
  <si>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</si>
  <si>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</si>
  <si>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</si>
  <si>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</si>
  <si>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</si>
  <si>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</si>
  <si>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</si>
  <si>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</si>
  <si>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</si>
  <si>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</si>
  <si>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</si>
  <si>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</si>
  <si>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</si>
  <si>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</si>
  <si>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</si>
  <si>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</si>
  <si>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</si>
  <si>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</si>
  <si>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</si>
  <si>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</si>
  <si>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</si>
  <si>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</si>
  <si>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</si>
  <si>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</si>
  <si>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</si>
  <si>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</si>
  <si>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</si>
  <si>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</si>
  <si>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</si>
  <si>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</si>
  <si>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</si>
  <si>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</si>
  <si>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</si>
  <si>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</si>
  <si>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</si>
  <si>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</si>
  <si>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</si>
  <si>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</si>
  <si>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</si>
  <si>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</si>
  <si>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</si>
  <si>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</si>
  <si>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</si>
  <si>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</si>
  <si>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</si>
  <si>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</si>
  <si>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</si>
  <si>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</si>
  <si>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</si>
  <si>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</si>
  <si>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</si>
  <si>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</si>
  <si>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</si>
  <si>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</si>
  <si>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</si>
  <si>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</si>
  <si>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</si>
  <si>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</si>
  <si>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</si>
  <si>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</si>
  <si>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</si>
  <si>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</si>
  <si>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</si>
  <si>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</si>
  <si>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</si>
  <si>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</si>
  <si>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</si>
  <si>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</si>
  <si>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</si>
  <si>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</si>
  <si>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</si>
  <si>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</si>
  <si>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</si>
  <si>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</si>
  <si>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</si>
  <si>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</si>
  <si>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</si>
  <si>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</si>
  <si>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</si>
  <si>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</si>
  <si>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</si>
  <si>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</si>
  <si>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</si>
  <si>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</si>
  <si>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</si>
  <si>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</si>
  <si>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</si>
  <si>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</si>
  <si>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</si>
  <si>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</si>
  <si>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</si>
  <si>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</si>
  <si>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</si>
  <si>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</si>
  <si>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</si>
  <si>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</si>
  <si>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</si>
  <si>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</si>
  <si>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</si>
  <si>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</si>
  <si>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</si>
  <si>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</si>
  <si>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</si>
  <si>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</si>
  <si>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</si>
  <si>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</si>
  <si>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</si>
  <si>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</si>
  <si>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</si>
  <si>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</si>
  <si>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</si>
  <si>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</si>
  <si>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</si>
  <si>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</si>
  <si>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</si>
  <si>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</si>
  <si>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</si>
  <si>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</si>
  <si>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</si>
  <si>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</si>
  <si>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</si>
  <si>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</si>
  <si>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</si>
  <si>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</si>
  <si>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</si>
  <si>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</si>
  <si>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</si>
  <si>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</si>
  <si>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</si>
  <si>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</si>
  <si>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</si>
  <si>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</si>
  <si>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</si>
  <si>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</si>
  <si>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</si>
  <si>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</si>
  <si>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</si>
  <si>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</si>
  <si>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</si>
  <si>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</si>
  <si>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</si>
  <si>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</si>
  <si>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</si>
  <si>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</si>
  <si>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</si>
  <si>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</si>
  <si>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</si>
  <si>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</si>
  <si>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</si>
  <si>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</si>
  <si>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</si>
  <si>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</si>
  <si>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</si>
  <si>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</si>
  <si>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</si>
  <si>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</si>
  <si>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</si>
  <si>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</si>
  <si>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</si>
  <si>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</si>
  <si>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</si>
  <si>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</si>
  <si>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</si>
  <si>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</si>
  <si>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</si>
  <si>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</si>
  <si>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</si>
  <si>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</si>
  <si>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</si>
  <si>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</si>
  <si>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</si>
  <si>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</si>
  <si>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</si>
  <si>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</si>
  <si>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</si>
  <si>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</si>
  <si>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</si>
  <si>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</si>
  <si>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</si>
  <si>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</si>
  <si>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</si>
  <si>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</si>
  <si>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</si>
  <si>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</si>
  <si>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</si>
  <si>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</si>
  <si>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</si>
  <si>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</si>
  <si>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</si>
  <si>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</si>
  <si>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</si>
  <si>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</si>
  <si>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</si>
  <si>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</si>
  <si>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</si>
  <si>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</si>
  <si>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</si>
  <si>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</si>
  <si>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</si>
  <si>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</si>
  <si>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</si>
  <si>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</si>
  <si>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</si>
  <si>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</si>
  <si>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</si>
  <si>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</si>
  <si>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</si>
  <si>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</si>
  <si>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</si>
  <si>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</si>
  <si>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</si>
  <si>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</si>
  <si>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</si>
  <si>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</si>
  <si>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</si>
  <si>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</si>
  <si>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</si>
  <si>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</si>
  <si>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</si>
  <si>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</si>
  <si>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</si>
  <si>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</si>
  <si>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</si>
  <si>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</si>
  <si>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</si>
  <si>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</si>
  <si>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</si>
  <si>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</si>
  <si>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</si>
  <si>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</si>
  <si>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</si>
  <si>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</si>
  <si>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</si>
  <si>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</si>
  <si>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</si>
  <si>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</si>
  <si>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</si>
  <si>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</si>
  <si>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</si>
  <si>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</si>
  <si>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</si>
  <si>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</si>
  <si>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</si>
  <si>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</si>
  <si>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</si>
  <si>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</si>
  <si>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</si>
  <si>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</si>
  <si>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</si>
  <si>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</si>
  <si>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</si>
  <si>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</si>
  <si>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</si>
  <si>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</si>
  <si>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</si>
  <si>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</si>
  <si>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</si>
  <si>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</si>
  <si>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</si>
  <si>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</si>
  <si>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</si>
  <si>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</si>
  <si>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</si>
  <si>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</si>
  <si>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</si>
  <si>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</si>
  <si>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</si>
  <si>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</si>
  <si>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</si>
  <si>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</si>
  <si>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</si>
  <si>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</si>
  <si>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</si>
  <si>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</si>
  <si>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</si>
  <si>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</si>
  <si>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</si>
  <si>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</si>
  <si>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</si>
  <si>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</si>
  <si>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</si>
  <si>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</si>
  <si>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</si>
  <si>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</si>
  <si>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</si>
  <si>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</si>
  <si>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</si>
  <si>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</si>
  <si>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</si>
  <si>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</si>
  <si>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</si>
  <si>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</si>
  <si>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</si>
  <si>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</si>
  <si>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</si>
  <si>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</si>
  <si>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</si>
  <si>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</si>
  <si>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</si>
  <si>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</si>
  <si>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</si>
  <si>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</si>
  <si>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</si>
  <si>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</si>
  <si>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</si>
  <si>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</si>
  <si>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</si>
  <si>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</si>
  <si>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</si>
  <si>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</si>
  <si>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</si>
  <si>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</si>
  <si>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</si>
  <si>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</si>
  <si>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</si>
  <si>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</si>
  <si>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</si>
  <si>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</si>
  <si>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</si>
  <si>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</si>
  <si>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</si>
  <si>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</si>
  <si>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</si>
  <si>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</si>
  <si>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</si>
  <si>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</si>
  <si>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</si>
  <si>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</si>
  <si>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</si>
  <si>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</si>
  <si>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</si>
  <si>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</si>
  <si>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</si>
  <si>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</si>
  <si>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</si>
  <si>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</si>
  <si>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</si>
  <si>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</si>
  <si>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</si>
  <si>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</si>
  <si>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</si>
  <si>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</si>
  <si>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</si>
  <si>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</si>
  <si>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</si>
  <si>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</si>
  <si>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</si>
  <si>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</si>
  <si>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</si>
  <si>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</si>
  <si>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</si>
  <si>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</si>
  <si>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</si>
  <si>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</si>
  <si>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</si>
  <si>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</si>
  <si>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</si>
  <si>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</si>
  <si>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</si>
  <si>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</si>
  <si>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</si>
  <si>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</si>
  <si>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</si>
  <si>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</si>
  <si>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</si>
  <si>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</si>
  <si>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</si>
  <si>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</si>
  <si>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</si>
  <si>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</si>
  <si>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</si>
  <si>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</si>
  <si>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</si>
  <si>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</si>
  <si>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</si>
  <si>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</si>
  <si>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</si>
  <si>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</si>
  <si>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</si>
  <si>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</si>
  <si>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</si>
  <si>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</si>
  <si>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</si>
  <si>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</si>
  <si>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</si>
  <si>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</si>
  <si>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</si>
  <si>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</si>
  <si>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</si>
  <si>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</si>
  <si>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</si>
  <si>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</si>
  <si>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</si>
  <si>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</si>
  <si>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</si>
  <si>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</si>
  <si>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</si>
  <si>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</si>
  <si>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</si>
  <si>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</si>
  <si>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</si>
  <si>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</si>
  <si>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</si>
  <si>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</si>
  <si>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</si>
  <si>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</si>
  <si>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</si>
  <si>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</si>
  <si>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</si>
  <si>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</si>
  <si>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</si>
  <si>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</si>
  <si>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</si>
  <si>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</si>
  <si>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</si>
  <si>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</si>
  <si>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</si>
  <si>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</si>
  <si>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</si>
  <si>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</si>
  <si>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</si>
  <si>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</si>
  <si>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</si>
  <si>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</si>
  <si>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</si>
  <si>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</si>
  <si>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</si>
  <si>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</si>
  <si>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</si>
  <si>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</si>
  <si>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</si>
  <si>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</si>
  <si>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</si>
  <si>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</si>
  <si>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</si>
  <si>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</si>
  <si>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</si>
  <si>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</si>
  <si>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</si>
  <si>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</si>
  <si>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</si>
  <si>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</si>
  <si>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</si>
  <si>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</si>
  <si>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</si>
  <si>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</si>
  <si>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</si>
  <si>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</si>
  <si>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</si>
  <si>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</si>
  <si>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</si>
  <si>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</si>
  <si>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</si>
  <si>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</si>
  <si>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</si>
  <si>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</si>
  <si>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</si>
  <si>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</si>
  <si>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</si>
  <si>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</si>
  <si>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</si>
  <si>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</si>
  <si>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</si>
  <si>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</si>
  <si>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</si>
  <si>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</si>
  <si>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</si>
  <si>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</si>
  <si>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</si>
  <si>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</si>
  <si>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</si>
  <si>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</si>
  <si>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</si>
  <si>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</si>
  <si>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</si>
  <si>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</si>
  <si>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</si>
  <si>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</si>
  <si>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</si>
  <si>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</si>
  <si>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</si>
  <si>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</si>
  <si>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</si>
  <si>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</si>
  <si>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</si>
  <si>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</si>
  <si>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</si>
  <si>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</si>
  <si>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</si>
  <si>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</si>
  <si>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</si>
  <si>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</si>
  <si>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</si>
  <si>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</si>
  <si>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</si>
  <si>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</si>
  <si>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</si>
  <si>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</si>
  <si>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</si>
  <si>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</si>
  <si>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</si>
  <si>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</si>
  <si>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</si>
  <si>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</si>
  <si>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</si>
  <si>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</si>
  <si>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</si>
  <si>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</si>
  <si>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</si>
  <si>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</si>
  <si>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</si>
  <si>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</si>
  <si>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</si>
  <si>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</si>
  <si>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</si>
  <si>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</si>
  <si>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</si>
  <si>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</si>
  <si>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</si>
  <si>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</si>
  <si>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</si>
  <si>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</si>
  <si>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</si>
  <si>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</si>
  <si>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</si>
  <si>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</si>
  <si>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</si>
  <si>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</si>
  <si>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</si>
  <si>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</si>
  <si>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</si>
  <si>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</si>
  <si>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</si>
  <si>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</si>
  <si>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</si>
  <si>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</si>
  <si>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</si>
  <si>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</si>
  <si>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</si>
  <si>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</si>
  <si>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</si>
  <si>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</si>
  <si>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</si>
  <si>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</si>
  <si>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</si>
  <si>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</si>
  <si>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</si>
  <si>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</si>
  <si>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</si>
  <si>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</si>
  <si>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</si>
  <si>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</si>
  <si>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</si>
  <si>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</si>
  <si>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</si>
  <si>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</si>
  <si>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</si>
  <si>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</si>
  <si>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</si>
  <si>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</si>
  <si>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</si>
  <si>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</si>
  <si>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</si>
  <si>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</si>
  <si>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</si>
  <si>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</si>
  <si>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</si>
  <si>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</si>
  <si>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</si>
  <si>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</si>
  <si>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</si>
  <si>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</si>
  <si>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</si>
  <si>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</si>
  <si>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</si>
  <si>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</si>
  <si>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</si>
  <si>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</si>
  <si>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</si>
  <si>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</si>
  <si>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</si>
  <si>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</si>
  <si>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</si>
  <si>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</si>
  <si>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</si>
  <si>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</si>
  <si>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</si>
  <si>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</si>
  <si>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</si>
  <si>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</si>
  <si>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</si>
  <si>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</si>
  <si>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</si>
  <si>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</si>
  <si>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</si>
  <si>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</si>
  <si>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</si>
  <si>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</si>
  <si>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</si>
  <si>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</si>
  <si>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</si>
  <si>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</si>
  <si>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</si>
  <si>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</si>
  <si>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</si>
  <si>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</si>
  <si>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</si>
  <si>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</si>
  <si>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</si>
  <si>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</si>
  <si>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</si>
  <si>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</si>
  <si>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</si>
  <si>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</si>
  <si>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</si>
  <si>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</si>
  <si>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</si>
  <si>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</si>
  <si>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</si>
  <si>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</si>
  <si>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</si>
  <si>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</si>
  <si>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</si>
  <si>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</si>
  <si>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</si>
  <si>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</si>
  <si>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</si>
  <si>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</si>
  <si>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</si>
  <si>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</si>
  <si>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</si>
  <si>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</si>
  <si>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</si>
  <si>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</si>
  <si>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</si>
  <si>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</si>
  <si>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</si>
  <si>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</si>
  <si>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</si>
  <si>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</si>
  <si>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</si>
  <si>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</si>
  <si>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</si>
  <si>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</si>
  <si>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</si>
  <si>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</si>
  <si>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</si>
  <si>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</si>
  <si>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</si>
  <si>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</si>
  <si>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</si>
  <si>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</si>
  <si>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</si>
  <si>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</si>
  <si>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</si>
  <si>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</si>
  <si>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</si>
  <si>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</si>
  <si>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</si>
  <si>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</si>
  <si>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</si>
  <si>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</si>
  <si>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</si>
  <si>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</si>
  <si>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</si>
  <si>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</si>
  <si>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</si>
  <si>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</si>
  <si>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</si>
  <si>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</si>
  <si>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</si>
  <si>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</si>
  <si>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</si>
  <si>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</si>
  <si>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</si>
  <si>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</si>
  <si>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</si>
  <si>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</si>
  <si>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</si>
  <si>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</si>
  <si>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</si>
  <si>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</si>
  <si>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</si>
  <si>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</si>
  <si>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</si>
  <si>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</si>
  <si>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</si>
  <si>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</si>
  <si>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</si>
  <si>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</si>
  <si>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</si>
  <si>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</si>
  <si>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</si>
  <si>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</si>
  <si>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</si>
  <si>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</si>
  <si>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</si>
  <si>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</si>
  <si>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</si>
  <si>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</si>
  <si>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</si>
  <si>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</si>
  <si>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</si>
  <si>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</si>
  <si>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</si>
  <si>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</si>
  <si>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</si>
  <si>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</si>
  <si>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</si>
  <si>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</si>
  <si>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</si>
  <si>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</si>
  <si>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</si>
  <si>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</si>
  <si>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</si>
  <si>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</si>
  <si>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</si>
  <si>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</si>
  <si>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</si>
  <si>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</si>
  <si>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</si>
  <si>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</si>
  <si>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</si>
  <si>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</si>
  <si>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</si>
  <si>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</si>
  <si>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</si>
  <si>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</si>
  <si>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</si>
  <si>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</si>
  <si>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</si>
  <si>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</si>
  <si>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</si>
  <si>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</si>
  <si>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</si>
  <si>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</si>
  <si>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</si>
  <si>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</si>
  <si>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</si>
  <si>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</si>
  <si>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</si>
  <si>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</si>
  <si>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</si>
  <si>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</si>
  <si>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</si>
  <si>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</si>
  <si>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</si>
  <si>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</si>
  <si>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</si>
  <si>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</si>
  <si>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</si>
  <si>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</si>
  <si>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</si>
  <si>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</si>
  <si>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</si>
  <si>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</si>
  <si>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</si>
  <si>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</si>
  <si>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</si>
  <si>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</si>
  <si>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</si>
  <si>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</si>
  <si>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</si>
  <si>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</si>
  <si>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</si>
  <si>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</si>
  <si>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</si>
  <si>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</si>
  <si>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</si>
  <si>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</si>
  <si>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</si>
  <si>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</si>
  <si>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</si>
  <si>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</si>
  <si>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</si>
  <si>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</si>
  <si>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</si>
  <si>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</si>
  <si>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</si>
  <si>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</si>
  <si>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</si>
  <si>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</si>
  <si>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</si>
  <si>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</si>
  <si>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</si>
  <si>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</si>
  <si>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</si>
  <si>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</si>
  <si>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</si>
  <si>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</si>
  <si>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</si>
  <si>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</si>
  <si>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</si>
  <si>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</si>
  <si>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</si>
  <si>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</si>
  <si>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</si>
  <si>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</si>
  <si>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</si>
  <si>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</si>
  <si>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</si>
  <si>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</si>
  <si>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</si>
  <si>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</si>
  <si>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</si>
  <si>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</si>
  <si>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</si>
  <si>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</si>
  <si>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</si>
  <si>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</si>
  <si>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</si>
  <si>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</si>
  <si>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</si>
  <si>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</si>
  <si>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</si>
  <si>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</si>
  <si>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</si>
  <si>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</si>
  <si>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</si>
  <si>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</si>
  <si>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</si>
  <si>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</si>
  <si>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</si>
  <si>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</si>
  <si>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</si>
  <si>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</si>
  <si>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</si>
  <si>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</si>
  <si>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</si>
  <si>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</si>
  <si>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</si>
  <si>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</si>
  <si>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</si>
  <si>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</si>
  <si>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</si>
  <si>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</si>
  <si>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</si>
  <si>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</si>
  <si>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</si>
  <si>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</si>
  <si>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</si>
  <si>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</si>
  <si>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</si>
  <si>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</si>
  <si>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</si>
  <si>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</si>
  <si>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</si>
  <si>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</si>
  <si>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</si>
  <si>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</si>
  <si>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</si>
  <si>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</si>
  <si>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</si>
  <si>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</si>
  <si>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</si>
  <si>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</si>
  <si>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</si>
  <si>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</si>
  <si>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</si>
  <si>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</si>
  <si>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</si>
  <si>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</si>
  <si>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</si>
  <si>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</si>
  <si>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</si>
  <si>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</si>
  <si>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</si>
  <si>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</si>
  <si>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</si>
  <si>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</si>
  <si>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</si>
  <si>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</si>
  <si>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</si>
  <si>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</si>
  <si>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</si>
  <si>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</si>
  <si>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</si>
  <si>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</si>
  <si>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</si>
  <si>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</si>
  <si>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</si>
  <si>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</si>
  <si>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</si>
  <si>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</si>
  <si>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</si>
  <si>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</si>
  <si>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</si>
  <si>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</si>
  <si>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</si>
  <si>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</si>
  <si>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</si>
  <si>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</si>
  <si>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</si>
  <si>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</si>
  <si>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</si>
  <si>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</si>
  <si>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</si>
  <si>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</si>
  <si>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</si>
  <si>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</si>
  <si>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</si>
  <si>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</si>
  <si>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</si>
  <si>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</si>
  <si>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</si>
  <si>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</si>
  <si>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</si>
  <si>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</si>
  <si>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</si>
  <si>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</si>
  <si>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</si>
  <si>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</si>
  <si>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</si>
  <si>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</si>
  <si>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</si>
  <si>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</si>
  <si>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</si>
  <si>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</si>
  <si>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</si>
  <si>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</si>
  <si>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</si>
  <si>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</si>
  <si>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</si>
  <si>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</si>
  <si>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</si>
  <si>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</si>
  <si>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</si>
  <si>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</si>
  <si>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</si>
  <si>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</si>
  <si>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</si>
  <si>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</si>
  <si>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</si>
  <si>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</si>
  <si>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</si>
  <si>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</si>
  <si>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</si>
  <si>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</si>
  <si>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</si>
  <si>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</si>
  <si>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</si>
  <si>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</si>
  <si>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</si>
  <si>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</si>
  <si>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</si>
  <si>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</si>
  <si>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</si>
  <si>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</si>
  <si>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</si>
  <si>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</si>
  <si>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</si>
  <si>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</si>
  <si>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</si>
  <si>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</si>
  <si>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</si>
  <si>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</si>
  <si>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</si>
  <si>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</si>
  <si>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</si>
  <si>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</si>
  <si>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</si>
  <si>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</si>
  <si>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</si>
  <si>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</si>
  <si>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</si>
  <si>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</si>
  <si>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</si>
  <si>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</si>
  <si>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</si>
  <si>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</si>
  <si>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</si>
  <si>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</si>
  <si>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</si>
  <si>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</si>
  <si>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</si>
  <si>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</si>
  <si>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</si>
  <si>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</si>
  <si>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</si>
  <si>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</si>
  <si>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</si>
  <si>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</si>
  <si>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</si>
  <si>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</si>
  <si>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</si>
  <si>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</si>
  <si>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</si>
  <si>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</si>
  <si>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</si>
  <si>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</si>
  <si>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</si>
  <si>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</si>
  <si>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</si>
  <si>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</si>
  <si>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</si>
  <si>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</si>
  <si>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</si>
  <si>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</si>
  <si>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</si>
  <si>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</si>
  <si>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</si>
  <si>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</si>
  <si>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</si>
  <si>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</si>
  <si>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</si>
  <si>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</si>
  <si>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</si>
  <si>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</si>
  <si>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</si>
  <si>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</si>
  <si>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</si>
  <si>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</si>
  <si>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</si>
  <si>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</si>
  <si>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</si>
  <si>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</si>
  <si>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</si>
  <si>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</si>
  <si>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</si>
  <si>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</si>
  <si>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</si>
  <si>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</si>
  <si>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</si>
  <si>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</si>
  <si>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</si>
  <si>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</si>
  <si>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</si>
  <si>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</si>
  <si>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</si>
  <si>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</si>
  <si>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</si>
  <si>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</si>
  <si>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</si>
  <si>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</si>
  <si>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</si>
  <si>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</si>
  <si>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</si>
  <si>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</si>
  <si>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</si>
  <si>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</si>
  <si>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</si>
  <si>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</si>
  <si>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</si>
  <si>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</si>
  <si>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</si>
  <si>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</si>
  <si>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</si>
  <si>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</si>
  <si>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</si>
  <si>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</si>
  <si>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</si>
  <si>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</si>
  <si>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</si>
  <si>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</si>
  <si>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</si>
  <si>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</si>
  <si>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</si>
  <si>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</si>
  <si>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</si>
  <si>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</si>
  <si>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</si>
  <si>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</si>
  <si>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</si>
  <si>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</si>
  <si>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</si>
  <si>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</si>
  <si>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</si>
  <si>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</si>
  <si>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</si>
  <si>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</si>
  <si>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</si>
  <si>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</si>
  <si>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</si>
  <si>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</si>
  <si>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</si>
  <si>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</si>
  <si>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</si>
  <si>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</si>
  <si>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</si>
  <si>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</si>
  <si>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</si>
  <si>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</si>
  <si>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</si>
  <si>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</si>
  <si>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</si>
  <si>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</si>
  <si>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</si>
  <si>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</si>
  <si>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</si>
  <si>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</si>
  <si>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</si>
  <si>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</si>
  <si>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</si>
  <si>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</si>
  <si>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</si>
  <si>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</si>
  <si>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</si>
  <si>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</si>
  <si>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</si>
  <si>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</si>
  <si>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</si>
  <si>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</si>
  <si>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</si>
  <si>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</si>
  <si>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</si>
  <si>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</si>
  <si>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</si>
  <si>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</si>
  <si>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</si>
  <si>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</si>
  <si>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</si>
  <si>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</si>
  <si>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</si>
  <si>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</si>
  <si>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</si>
  <si>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</si>
  <si>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</si>
  <si>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</si>
  <si>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</si>
  <si>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</si>
  <si>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</si>
  <si>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</si>
  <si>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</si>
  <si>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</si>
  <si>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</si>
  <si>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</si>
  <si>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</si>
  <si>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</si>
  <si>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</si>
  <si>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</si>
  <si>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</si>
  <si>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</si>
  <si>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</si>
  <si>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</si>
  <si>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</si>
  <si>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</si>
  <si>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</si>
  <si>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</si>
  <si>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</si>
  <si>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</si>
  <si>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</si>
  <si>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</si>
  <si>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</si>
  <si>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</si>
  <si>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</si>
  <si>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</si>
  <si>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</si>
  <si>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</si>
  <si>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</si>
  <si>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</si>
  <si>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</si>
  <si>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</si>
  <si>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</si>
  <si>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</si>
  <si>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</si>
  <si>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</si>
  <si>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</si>
  <si>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</si>
  <si>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</si>
  <si>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</si>
  <si>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</si>
  <si>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</si>
  <si>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</si>
  <si>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</si>
  <si>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</si>
  <si>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</si>
  <si>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</si>
  <si>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</si>
  <si>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</si>
  <si>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</si>
  <si>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</si>
  <si>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</si>
  <si>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</si>
  <si>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</si>
  <si>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</si>
  <si>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</si>
  <si>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</si>
  <si>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</si>
  <si>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</si>
  <si>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</si>
  <si>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</si>
  <si>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</si>
  <si>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</si>
  <si>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</si>
  <si>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</si>
  <si>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</si>
  <si>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</si>
  <si>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</si>
  <si>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</si>
  <si>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</si>
  <si>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</si>
  <si>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</si>
  <si>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</si>
  <si>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</si>
  <si>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</si>
  <si>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</si>
  <si>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</si>
  <si>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</si>
  <si>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</si>
  <si>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</si>
  <si>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</si>
  <si>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</si>
  <si>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</si>
  <si>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</si>
  <si>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</si>
  <si>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</si>
  <si>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</si>
  <si>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</si>
  <si>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</si>
  <si>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</si>
  <si>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</si>
  <si>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</si>
  <si>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</si>
  <si>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</si>
  <si>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</si>
  <si>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</si>
  <si>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</si>
  <si>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</si>
  <si>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</si>
  <si>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</si>
  <si>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</si>
  <si>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</si>
  <si>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</si>
  <si>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</si>
  <si>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</si>
  <si>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</si>
  <si>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</si>
  <si>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</si>
  <si>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</si>
  <si>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</si>
  <si>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</si>
  <si>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</si>
  <si>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</si>
  <si>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</si>
  <si>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</si>
  <si>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</si>
  <si>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</si>
  <si>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</si>
  <si>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</si>
  <si>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</si>
  <si>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</si>
  <si>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</si>
  <si>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</si>
  <si>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</si>
  <si>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</si>
  <si>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</si>
  <si>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</si>
  <si>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</si>
  <si>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</si>
  <si>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</si>
  <si>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</si>
  <si>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</si>
  <si>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</si>
  <si>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</si>
  <si>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</si>
  <si>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</si>
  <si>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</si>
  <si>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</si>
  <si>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</si>
  <si>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</si>
  <si>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</si>
  <si>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</si>
  <si>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</si>
  <si>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</si>
  <si>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</si>
  <si>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</si>
  <si>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</si>
  <si>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</si>
  <si>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</si>
  <si>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</si>
  <si>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</si>
  <si>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</si>
  <si>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</si>
  <si>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</si>
  <si>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</si>
  <si>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</si>
  <si>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</si>
  <si>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</si>
  <si>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</si>
  <si>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</si>
  <si>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</si>
  <si>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</si>
  <si>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</si>
  <si>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</si>
  <si>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</si>
  <si>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</si>
  <si>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</si>
  <si>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</si>
  <si>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</si>
  <si>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</si>
  <si>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</si>
  <si>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</si>
  <si>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</si>
  <si>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</si>
  <si>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</si>
  <si>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</si>
  <si>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</si>
  <si>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</si>
  <si>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</si>
  <si>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</si>
  <si>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</si>
  <si>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</si>
  <si>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</si>
  <si>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</si>
  <si>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</si>
  <si>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</si>
  <si>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</si>
  <si>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</si>
  <si>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</si>
  <si>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</si>
  <si>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</si>
  <si>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</si>
  <si>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</si>
  <si>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</si>
  <si>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</si>
  <si>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</si>
  <si>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</si>
  <si>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</si>
  <si>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</si>
  <si>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</si>
  <si>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</si>
  <si>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</si>
  <si>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</si>
  <si>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</si>
  <si>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</si>
  <si>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</si>
  <si>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</si>
  <si>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</si>
  <si>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</si>
  <si>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</si>
  <si>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</si>
  <si>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</si>
  <si>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</si>
  <si>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</si>
  <si>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</si>
  <si>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</si>
  <si>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</si>
  <si>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</si>
  <si>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</si>
  <si>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</si>
  <si>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</si>
  <si>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</si>
  <si>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</si>
  <si>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</si>
  <si>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</si>
  <si>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</si>
  <si>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</si>
  <si>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</si>
  <si>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</si>
  <si>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</si>
  <si>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</si>
  <si>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</si>
  <si>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</si>
  <si>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</si>
  <si>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</si>
  <si>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</si>
  <si>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</si>
  <si>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</si>
  <si>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</si>
  <si>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</si>
  <si>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</si>
  <si>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</si>
  <si>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</si>
  <si>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</si>
  <si>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</si>
  <si>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</si>
  <si>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</si>
  <si>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</si>
  <si>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</si>
  <si>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</si>
  <si>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</si>
  <si>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</si>
  <si>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</si>
  <si>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</si>
  <si>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</si>
  <si>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</si>
  <si>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</si>
  <si>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</si>
  <si>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</si>
  <si>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</si>
  <si>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</si>
  <si>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</si>
  <si>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</si>
  <si>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</si>
  <si>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</si>
  <si>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</si>
  <si>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</si>
  <si>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</si>
  <si>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</si>
  <si>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</si>
  <si>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</si>
  <si>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</si>
  <si>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</si>
  <si>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</si>
  <si>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</si>
  <si>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</si>
  <si>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</si>
  <si>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</si>
  <si>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</si>
  <si>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</si>
  <si>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</si>
  <si>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</si>
  <si>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</si>
  <si>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</si>
  <si>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</si>
  <si>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</si>
  <si>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</si>
  <si>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</si>
  <si>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</si>
  <si>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</si>
  <si>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</si>
  <si>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</si>
  <si>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</si>
  <si>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</si>
  <si>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</si>
  <si>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</si>
  <si>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</si>
  <si>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</si>
  <si>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</si>
  <si>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</si>
  <si>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</si>
  <si>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</si>
  <si>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</si>
  <si>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</si>
  <si>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</si>
  <si>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</si>
  <si>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</si>
  <si>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</si>
  <si>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</si>
  <si>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</si>
  <si>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</si>
  <si>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</si>
  <si>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</si>
  <si>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</si>
  <si>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</si>
  <si>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</si>
  <si>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</si>
  <si>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</si>
  <si>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</si>
  <si>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</si>
  <si>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</si>
  <si>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</si>
  <si>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</si>
  <si>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</si>
  <si>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</si>
  <si>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</si>
  <si>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</si>
  <si>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</si>
  <si>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</si>
  <si>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</si>
  <si>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</si>
  <si>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</si>
  <si>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</si>
  <si>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</si>
  <si>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</si>
  <si>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</si>
  <si>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</si>
  <si>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</si>
  <si>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</si>
  <si>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</si>
  <si>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</si>
  <si>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</si>
  <si>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</si>
  <si>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</si>
  <si>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</si>
  <si>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</si>
  <si>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</si>
  <si>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</si>
  <si>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</si>
  <si>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</si>
  <si>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</si>
  <si>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</si>
  <si>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</si>
  <si>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</si>
  <si>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</si>
  <si>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</si>
  <si>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</si>
  <si>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</si>
  <si>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</si>
  <si>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</si>
  <si>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</si>
  <si>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</si>
  <si>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</si>
  <si>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</si>
  <si>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</si>
  <si>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</si>
  <si>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</si>
  <si>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</si>
  <si>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</si>
  <si>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</si>
  <si>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</si>
  <si>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</si>
  <si>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</si>
  <si>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</si>
  <si>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</si>
  <si>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</si>
  <si>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</si>
  <si>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</si>
  <si>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</si>
  <si>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</si>
  <si>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</si>
  <si>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</si>
  <si>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</si>
  <si>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</si>
  <si>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</si>
  <si>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</si>
  <si>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</si>
  <si>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</si>
  <si>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</si>
  <si>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</si>
  <si>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</si>
  <si>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</si>
  <si>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</si>
  <si>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</si>
  <si>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</si>
  <si>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</si>
  <si>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</si>
  <si>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</si>
  <si>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</si>
  <si>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</si>
  <si>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</si>
  <si>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</si>
  <si>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</si>
  <si>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</si>
  <si>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</si>
  <si>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</si>
  <si>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</si>
  <si>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</si>
  <si>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</si>
  <si>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</si>
  <si>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</si>
  <si>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</si>
  <si>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</si>
  <si>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</si>
  <si>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</si>
  <si>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</si>
  <si>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</si>
  <si>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</si>
  <si>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</si>
  <si>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</si>
  <si>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</si>
  <si>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</si>
  <si>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</si>
  <si>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</si>
  <si>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</si>
  <si>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</si>
  <si>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</si>
  <si>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</si>
  <si>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</si>
  <si>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</si>
  <si>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</si>
  <si>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</si>
  <si>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</si>
  <si>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</si>
  <si>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</si>
  <si>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</si>
  <si>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</si>
  <si>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</si>
  <si>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</si>
  <si>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</si>
  <si>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</si>
  <si>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</si>
  <si>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</si>
  <si>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</si>
  <si>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</si>
  <si>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</si>
  <si>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</si>
  <si>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</si>
  <si>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</si>
  <si>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</si>
  <si>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</si>
  <si>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</si>
  <si>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</si>
  <si>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</si>
  <si>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</si>
  <si>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</si>
  <si>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</si>
  <si>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</si>
  <si>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</si>
  <si>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</si>
  <si>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</si>
  <si>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</si>
  <si>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</si>
  <si>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</si>
  <si>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</si>
  <si>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</si>
  <si>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</si>
  <si>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</si>
  <si>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</si>
  <si>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</si>
  <si>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</si>
  <si>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</si>
  <si>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</si>
  <si>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</si>
  <si>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</si>
  <si>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</si>
  <si>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</si>
  <si>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</si>
  <si>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</si>
  <si>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</si>
  <si>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</si>
  <si>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</si>
  <si>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</si>
  <si>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</si>
  <si>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</si>
  <si>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</si>
  <si>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</si>
  <si>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</si>
  <si>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</si>
  <si>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</si>
  <si>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</si>
  <si>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</si>
  <si>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</si>
  <si>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</si>
  <si>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</si>
  <si>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</si>
  <si>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</si>
  <si>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</si>
  <si>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</si>
  <si>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</si>
  <si>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</si>
  <si>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</si>
  <si>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</si>
  <si>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</si>
  <si>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</si>
  <si>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</si>
  <si>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</si>
  <si>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</si>
  <si>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</si>
  <si>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</si>
  <si>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</si>
  <si>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</si>
  <si>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</si>
  <si>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</si>
  <si>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</si>
  <si>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</si>
  <si>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</si>
  <si>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</si>
  <si>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</si>
  <si>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</si>
  <si>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</si>
  <si>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</si>
  <si>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</si>
  <si>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</si>
  <si>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</si>
  <si>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</si>
  <si>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</si>
  <si>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</si>
  <si>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</si>
  <si>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</si>
  <si>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</si>
  <si>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</si>
  <si>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</si>
  <si>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</si>
  <si>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</si>
  <si>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</si>
  <si>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</si>
  <si>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</si>
  <si>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</si>
  <si>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</si>
  <si>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</si>
  <si>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</si>
  <si>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</si>
  <si>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</si>
  <si>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</si>
  <si>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</si>
  <si>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</si>
  <si>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</si>
  <si>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</si>
  <si>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</si>
  <si>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</si>
  <si>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</si>
  <si>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</si>
  <si>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</si>
  <si>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</si>
  <si>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</si>
  <si>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</si>
  <si>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</si>
  <si>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</si>
  <si>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</si>
  <si>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</si>
  <si>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</si>
  <si>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</si>
  <si>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</si>
  <si>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</si>
  <si>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</si>
  <si>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</si>
  <si>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</si>
  <si>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</si>
  <si>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</si>
  <si>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</si>
  <si>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</si>
  <si>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</si>
  <si>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</si>
  <si>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</si>
  <si>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</si>
  <si>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</si>
  <si>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</si>
  <si>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</si>
  <si>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</si>
  <si>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</si>
  <si>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</si>
  <si>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</si>
  <si>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</si>
  <si>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</si>
  <si>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</si>
  <si>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</si>
  <si>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</si>
  <si>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</si>
  <si>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</si>
  <si>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</si>
  <si>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</si>
  <si>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</si>
  <si>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</si>
  <si>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</si>
  <si>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</si>
  <si>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</si>
  <si>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</si>
  <si>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</si>
  <si>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</si>
  <si>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</si>
  <si>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</si>
  <si>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</si>
  <si>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</si>
  <si>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</si>
  <si>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</si>
  <si>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</si>
  <si>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</si>
  <si>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</si>
  <si>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</si>
  <si>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</si>
  <si>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</si>
  <si>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</si>
  <si>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</si>
  <si>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</si>
  <si>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</si>
  <si>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</si>
  <si>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</si>
  <si>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</si>
  <si>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</si>
  <si>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</si>
  <si>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</si>
  <si>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</si>
  <si>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</si>
  <si>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</si>
  <si>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</si>
  <si>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</si>
  <si>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</si>
  <si>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</si>
  <si>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</si>
  <si>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</si>
  <si>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</si>
  <si>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</si>
  <si>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</si>
  <si>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</si>
  <si>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</si>
  <si>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</si>
  <si>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</si>
  <si>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</si>
  <si>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</si>
  <si>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</si>
  <si>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</si>
  <si>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</si>
  <si>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</si>
  <si>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</si>
  <si>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</si>
  <si>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</si>
  <si>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</si>
  <si>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</si>
  <si>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</si>
  <si>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</si>
  <si>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</si>
  <si>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</si>
  <si>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</si>
  <si>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</si>
  <si>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</si>
  <si>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</si>
  <si>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</si>
  <si>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</si>
  <si>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</si>
  <si>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</si>
  <si>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</si>
  <si>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</si>
  <si>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</si>
  <si>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</si>
  <si>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</si>
  <si>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</si>
  <si>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</si>
  <si>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</si>
  <si>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</si>
  <si>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</si>
  <si>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</si>
  <si>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</si>
  <si>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</si>
  <si>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</si>
  <si>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</si>
  <si>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</si>
  <si>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</si>
  <si>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</si>
  <si>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</si>
  <si>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</si>
  <si>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</si>
  <si>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</si>
  <si>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</si>
  <si>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</si>
  <si>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</si>
  <si>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</si>
  <si>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</si>
  <si>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</si>
  <si>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</si>
  <si>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</si>
  <si>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</si>
  <si>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</si>
  <si>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</si>
  <si>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</si>
  <si>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</si>
  <si>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</si>
  <si>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</si>
  <si>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</si>
  <si>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</si>
  <si>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</si>
  <si>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</si>
  <si>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</si>
  <si>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</si>
  <si>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</si>
  <si>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</si>
  <si>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</si>
  <si>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</si>
  <si>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</si>
  <si>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</si>
  <si>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</si>
  <si>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</si>
  <si>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</si>
  <si>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</si>
  <si>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</si>
  <si>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</si>
  <si>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</si>
  <si>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</si>
  <si>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</si>
  <si>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</si>
  <si>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</si>
  <si>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</si>
  <si>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</si>
  <si>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</si>
  <si>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</si>
  <si>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</si>
  <si>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</si>
  <si>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</si>
  <si>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</si>
  <si>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</si>
  <si>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</si>
  <si>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</si>
  <si>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</si>
  <si>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</si>
  <si>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</si>
  <si>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</si>
  <si>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</si>
  <si>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</si>
  <si>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</si>
  <si>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</si>
  <si>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</si>
  <si>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</si>
  <si>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</si>
  <si>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</si>
  <si>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</si>
  <si>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</si>
  <si>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</si>
  <si>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</si>
  <si>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</si>
  <si>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</si>
  <si>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</si>
  <si>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</si>
  <si>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</si>
  <si>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</si>
  <si>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</si>
  <si>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</si>
  <si>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</si>
  <si>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</si>
  <si>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</si>
  <si>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</si>
  <si>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</si>
  <si>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</si>
  <si>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</si>
  <si>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</si>
  <si>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</si>
  <si>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</si>
  <si>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</si>
  <si>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</si>
  <si>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</si>
  <si>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</si>
  <si>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</si>
  <si>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</si>
  <si>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</si>
  <si>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</si>
  <si>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</si>
  <si>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</si>
  <si>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</si>
  <si>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</si>
  <si>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</si>
  <si>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</si>
  <si>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</si>
  <si>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</si>
  <si>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</si>
  <si>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</si>
  <si>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</si>
  <si>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</si>
  <si>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</si>
  <si>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</si>
  <si>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</si>
  <si>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</si>
  <si>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</si>
  <si>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</si>
  <si>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</si>
  <si>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</si>
  <si>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</si>
  <si>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</si>
  <si>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</si>
  <si>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</si>
  <si>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</si>
  <si>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</si>
  <si>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</si>
  <si>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</si>
  <si>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</si>
  <si>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</si>
  <si>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</si>
  <si>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</si>
  <si>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</si>
  <si>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</si>
  <si>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</si>
  <si>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</si>
  <si>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</si>
  <si>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</si>
  <si>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</si>
  <si>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</si>
  <si>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</si>
  <si>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</si>
  <si>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</si>
  <si>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</si>
  <si>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</si>
  <si>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</si>
  <si>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</si>
  <si>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</si>
  <si>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</si>
  <si>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</si>
  <si>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</si>
  <si>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</si>
  <si>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</si>
  <si>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</si>
  <si>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</si>
  <si>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</si>
  <si>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</si>
  <si>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</si>
  <si>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</si>
  <si>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</si>
  <si>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</si>
  <si>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</si>
  <si>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</si>
  <si>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</si>
  <si>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</si>
  <si>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</si>
  <si>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</si>
  <si>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</si>
  <si>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</si>
  <si>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</si>
  <si>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</si>
  <si>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</si>
  <si>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</si>
  <si>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</si>
  <si>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</si>
  <si>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</si>
  <si>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</si>
  <si>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</si>
  <si>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</si>
  <si>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</si>
  <si>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</si>
  <si>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</si>
  <si>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</si>
  <si>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</si>
  <si>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</si>
  <si>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</si>
  <si>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</si>
  <si>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</si>
  <si>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</si>
  <si>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</si>
  <si>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</si>
  <si>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</si>
  <si>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</si>
  <si>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</si>
  <si>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</si>
  <si>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</si>
  <si>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</si>
  <si>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</si>
  <si>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</si>
  <si>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</si>
  <si>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</si>
  <si>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</si>
  <si>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</si>
  <si>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</si>
  <si>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</si>
  <si>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</si>
  <si>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</si>
  <si>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</si>
  <si>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</si>
  <si>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</si>
  <si>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</si>
  <si>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</si>
  <si>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</si>
  <si>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</si>
  <si>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</si>
  <si>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</si>
  <si>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</si>
  <si>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</si>
  <si>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</si>
  <si>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</si>
  <si>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</si>
  <si>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</si>
  <si>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</si>
  <si>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</si>
  <si>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</si>
  <si>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</si>
  <si>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</si>
  <si>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</si>
  <si>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</si>
  <si>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</si>
  <si>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</si>
  <si>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</si>
  <si>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</si>
  <si>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</si>
  <si>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</si>
  <si>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</si>
  <si>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</si>
  <si>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</si>
  <si>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</si>
  <si>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</si>
  <si>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</si>
  <si>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</si>
  <si>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</si>
  <si>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</si>
  <si>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</si>
  <si>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</si>
  <si>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</si>
  <si>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</si>
  <si>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</si>
  <si>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</si>
  <si>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</si>
  <si>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</si>
  <si>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</si>
  <si>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</si>
  <si>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</si>
  <si>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</si>
  <si>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</si>
  <si>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</si>
  <si>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</si>
  <si>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</si>
  <si>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</si>
  <si>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</si>
  <si>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</si>
  <si>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</si>
  <si>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</si>
  <si>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</si>
  <si>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</si>
  <si>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</si>
  <si>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</si>
  <si>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</si>
  <si>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</si>
  <si>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</si>
  <si>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</si>
  <si>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</si>
  <si>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</si>
  <si>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</si>
  <si>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</si>
  <si>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</si>
  <si>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</si>
  <si>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</si>
  <si>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</si>
  <si>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</si>
  <si>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</si>
  <si>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</si>
  <si>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</si>
  <si>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</si>
  <si>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</si>
  <si>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</si>
  <si>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</si>
  <si>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</si>
  <si>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</si>
  <si>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</si>
  <si>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</si>
  <si>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</si>
  <si>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</si>
  <si>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</si>
  <si>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</si>
  <si>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</si>
  <si>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</si>
  <si>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</si>
  <si>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</si>
  <si>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</si>
  <si>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</si>
  <si>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</si>
  <si>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</si>
  <si>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</si>
  <si>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</si>
  <si>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</si>
  <si>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</si>
  <si>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</si>
  <si>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</si>
  <si>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</si>
  <si>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</si>
  <si>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</si>
  <si>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</si>
  <si>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</si>
  <si>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</si>
  <si>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</si>
  <si>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</si>
  <si>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</si>
  <si>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</si>
  <si>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</si>
  <si>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</si>
  <si>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</si>
  <si>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</si>
  <si>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</si>
  <si>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</si>
  <si>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</si>
  <si>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</si>
  <si>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</si>
  <si>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</si>
  <si>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</si>
  <si>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</si>
  <si>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</si>
  <si>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</si>
  <si>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</si>
  <si>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</si>
  <si>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</si>
  <si>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</si>
  <si>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</si>
  <si>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</si>
  <si>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</si>
  <si>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</si>
  <si>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</si>
  <si>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</si>
  <si>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</si>
  <si>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</si>
  <si>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</si>
  <si>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</si>
  <si>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</si>
  <si>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</si>
  <si>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</si>
  <si>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</si>
  <si>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</si>
  <si>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</si>
  <si>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</si>
  <si>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</si>
  <si>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</si>
  <si>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</si>
  <si>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</si>
  <si>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</si>
  <si>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</si>
  <si>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</si>
  <si>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</si>
  <si>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</si>
  <si>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</si>
  <si>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</si>
  <si>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</si>
  <si>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</si>
  <si>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</si>
  <si>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</si>
  <si>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</si>
  <si>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</si>
  <si>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</si>
  <si>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</si>
  <si>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</si>
  <si>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</si>
  <si>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</si>
  <si>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</si>
  <si>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</si>
  <si>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</si>
  <si>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</si>
  <si>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</si>
  <si>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</si>
  <si>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</si>
  <si>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</si>
  <si>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</si>
  <si>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</si>
  <si>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</si>
  <si>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</si>
  <si>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</si>
  <si>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</si>
  <si>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</si>
  <si>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</si>
  <si>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</si>
  <si>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</si>
  <si>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</si>
  <si>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</si>
  <si>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</si>
  <si>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</si>
  <si>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</si>
  <si>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</si>
  <si>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</si>
  <si>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</si>
  <si>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</si>
  <si>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</si>
  <si>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</si>
  <si>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</si>
  <si>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</si>
  <si>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</si>
  <si>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</si>
  <si>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</si>
  <si>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</si>
  <si>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</si>
  <si>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</si>
  <si>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</si>
  <si>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</si>
  <si>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</si>
  <si>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</si>
  <si>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</si>
  <si>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</si>
  <si>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</si>
  <si>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</si>
  <si>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</si>
  <si>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</si>
  <si>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</si>
  <si>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</si>
  <si>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</si>
  <si>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</si>
  <si>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</si>
  <si>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</si>
  <si>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</si>
  <si>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</si>
  <si>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</si>
  <si>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</si>
  <si>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</si>
  <si>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</si>
  <si>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</si>
  <si>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</si>
  <si>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</si>
  <si>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</si>
  <si>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</si>
  <si>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</si>
  <si>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</si>
  <si>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</si>
  <si>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</si>
  <si>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</si>
  <si>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</si>
  <si>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</si>
  <si>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</si>
  <si>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</si>
  <si>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</si>
  <si>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</si>
  <si>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</si>
  <si>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</si>
  <si>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</si>
  <si>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</si>
  <si>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</si>
  <si>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</si>
  <si>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</si>
  <si>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</si>
  <si>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</si>
  <si>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</si>
  <si>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</si>
  <si>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</si>
  <si>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</si>
  <si>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</si>
  <si>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</si>
  <si>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</si>
  <si>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</si>
  <si>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</si>
  <si>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</si>
  <si>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</si>
  <si>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</si>
  <si>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</si>
  <si>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</si>
  <si>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</si>
  <si>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</si>
  <si>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</si>
  <si>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</si>
  <si>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</si>
  <si>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</si>
  <si>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</si>
  <si>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</si>
  <si>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</si>
  <si>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</si>
  <si>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</si>
  <si>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</si>
  <si>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</si>
  <si>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</si>
  <si>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</si>
  <si>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</si>
  <si>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</si>
  <si>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</si>
  <si>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</si>
  <si>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</si>
  <si>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</si>
  <si>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</si>
  <si>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</si>
  <si>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</si>
  <si>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</si>
  <si>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</si>
  <si>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</si>
  <si>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</si>
  <si>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</si>
  <si>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</si>
  <si>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</si>
  <si>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</si>
  <si>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</si>
  <si>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</si>
  <si>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</si>
  <si>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</si>
  <si>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</si>
  <si>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</si>
  <si>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</si>
  <si>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</si>
  <si>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</si>
  <si>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</si>
  <si>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</si>
  <si>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</si>
  <si>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</si>
  <si>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</si>
  <si>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</si>
  <si>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</si>
  <si>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</si>
  <si>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</si>
  <si>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</si>
  <si>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</si>
  <si>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</si>
  <si>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</si>
  <si>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</si>
  <si>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</si>
  <si>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</si>
  <si>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</si>
  <si>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</si>
  <si>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</si>
  <si>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</si>
  <si>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</si>
  <si>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</si>
  <si>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</si>
  <si>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</si>
  <si>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</si>
  <si>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</si>
  <si>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</si>
  <si>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</si>
  <si>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</si>
  <si>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</si>
  <si>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</si>
  <si>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</si>
  <si>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</si>
  <si>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</si>
  <si>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</si>
  <si>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</si>
  <si>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</si>
  <si>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</si>
  <si>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</si>
  <si>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</si>
  <si>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</si>
  <si>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</si>
  <si>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</si>
  <si>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</si>
  <si>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</si>
  <si>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</si>
  <si>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</si>
  <si>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</si>
  <si>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</si>
  <si>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</si>
  <si>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</si>
  <si>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</si>
  <si>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</si>
  <si>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</si>
  <si>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</si>
  <si>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</si>
  <si>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</si>
  <si>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</si>
  <si>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</si>
  <si>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</si>
  <si>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</si>
  <si>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</si>
  <si>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</si>
  <si>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</si>
  <si>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</si>
  <si>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</si>
  <si>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</si>
  <si>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</si>
  <si>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</si>
  <si>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</si>
  <si>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</si>
  <si>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</si>
  <si>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</si>
  <si>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</si>
  <si>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</si>
  <si>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</si>
  <si>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</si>
  <si>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</si>
  <si>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</si>
  <si>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</si>
  <si>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</si>
  <si>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</si>
  <si>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</si>
  <si>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</si>
  <si>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</si>
  <si>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</si>
  <si>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</si>
  <si>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</si>
  <si>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</si>
  <si>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</si>
  <si>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</si>
  <si>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</si>
  <si>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</si>
  <si>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</si>
  <si>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</si>
  <si>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</si>
  <si>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</si>
  <si>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</si>
  <si>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</si>
  <si>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</si>
  <si>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</si>
  <si>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</si>
  <si>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</si>
  <si>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</si>
  <si>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</si>
  <si>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</si>
  <si>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</si>
  <si>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</si>
  <si>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</si>
  <si>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</si>
  <si>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</si>
  <si>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</si>
  <si>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</si>
  <si>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</si>
  <si>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</si>
  <si>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</si>
  <si>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</si>
  <si>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</si>
  <si>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</si>
  <si>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</si>
  <si>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</si>
  <si>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</si>
  <si>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</si>
  <si>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</si>
  <si>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</si>
  <si>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</si>
  <si>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</si>
  <si>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</si>
  <si>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</si>
  <si>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</si>
  <si>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</si>
  <si>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</si>
  <si>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</si>
  <si>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</si>
  <si>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</si>
  <si>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</si>
  <si>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</si>
  <si>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</si>
  <si>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</si>
  <si>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</si>
  <si>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</si>
  <si>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</si>
  <si>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</si>
  <si>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</si>
  <si>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</si>
  <si>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</si>
  <si>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</si>
  <si>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</si>
  <si>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</si>
  <si>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</si>
  <si>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</si>
  <si>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</si>
  <si>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</si>
  <si>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</si>
  <si>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</si>
  <si>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</si>
  <si>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</si>
  <si>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</si>
  <si>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</si>
  <si>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</si>
  <si>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</si>
  <si>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</si>
  <si>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</si>
  <si>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</si>
  <si>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</si>
  <si>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</si>
  <si>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</si>
  <si>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</si>
  <si>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</si>
  <si>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</si>
  <si>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</si>
  <si>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</si>
  <si>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</si>
  <si>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</si>
  <si>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</si>
  <si>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</si>
  <si>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</si>
  <si>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</si>
  <si>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</si>
  <si>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</si>
  <si>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</si>
  <si>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</si>
  <si>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</si>
  <si>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</si>
  <si>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</si>
  <si>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</si>
  <si>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</si>
  <si>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</si>
  <si>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</si>
  <si>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</si>
  <si>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</si>
  <si>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</si>
  <si>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</si>
  <si>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</si>
  <si>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</si>
  <si>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</si>
  <si>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</si>
  <si>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</si>
  <si>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</si>
  <si>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</si>
  <si>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</si>
  <si>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</si>
  <si>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</si>
  <si>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</si>
  <si>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</si>
  <si>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</si>
  <si>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</si>
  <si>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</si>
  <si>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</si>
  <si>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</si>
  <si>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</si>
  <si>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</si>
  <si>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</si>
  <si>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</si>
  <si>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</si>
  <si>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</si>
  <si>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</si>
  <si>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</si>
  <si>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</si>
  <si>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</si>
  <si>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</si>
  <si>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</si>
  <si>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</si>
  <si>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</si>
  <si>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</si>
  <si>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</si>
  <si>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</si>
  <si>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</si>
  <si>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</si>
  <si>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</si>
  <si>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</si>
  <si>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</si>
  <si>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</si>
  <si>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</si>
  <si>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</si>
  <si>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</si>
  <si>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</si>
  <si>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</si>
  <si>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</si>
  <si>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</si>
  <si>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</si>
  <si>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</si>
  <si>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</si>
  <si>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</si>
  <si>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</si>
  <si>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</si>
  <si>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</si>
  <si>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</si>
  <si>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</si>
  <si>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</si>
  <si>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</si>
  <si>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</si>
  <si>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</si>
  <si>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</si>
  <si>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</si>
  <si>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</si>
  <si>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</si>
  <si>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</si>
  <si>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</si>
  <si>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</si>
  <si>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</si>
  <si>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</si>
  <si>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</si>
  <si>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</si>
  <si>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</si>
  <si>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</si>
  <si>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</si>
  <si>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</si>
  <si>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</si>
  <si>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</si>
  <si>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</si>
  <si>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</si>
  <si>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</si>
  <si>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</si>
  <si>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</si>
  <si>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</si>
  <si>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</si>
  <si>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</si>
  <si>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</si>
  <si>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</si>
  <si>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</si>
  <si>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</si>
  <si>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</si>
  <si>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</si>
  <si>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</si>
  <si>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</si>
  <si>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</si>
  <si>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</si>
  <si>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</si>
  <si>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</si>
  <si>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</si>
  <si>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</si>
  <si>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</si>
  <si>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</si>
  <si>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</si>
  <si>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</si>
  <si>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</si>
  <si>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</si>
  <si>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</si>
  <si>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</si>
  <si>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</si>
  <si>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</si>
  <si>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</si>
  <si>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</si>
  <si>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</si>
  <si>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</si>
  <si>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</si>
  <si>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</si>
  <si>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</si>
  <si>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</si>
  <si>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</si>
  <si>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</si>
  <si>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</si>
  <si>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</si>
  <si>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</si>
  <si>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</si>
  <si>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</si>
  <si>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</si>
  <si>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</si>
  <si>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</si>
  <si>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</si>
  <si>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</si>
  <si>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</si>
  <si>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</si>
  <si>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</si>
  <si>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</si>
  <si>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</si>
  <si>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</si>
  <si>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</si>
  <si>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</si>
  <si>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</si>
  <si>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</si>
  <si>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</si>
  <si>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</si>
  <si>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</si>
  <si>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</si>
  <si>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</si>
  <si>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</si>
  <si>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</si>
  <si>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</si>
  <si>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</si>
  <si>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</si>
  <si>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</si>
  <si>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</si>
  <si>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</si>
  <si>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</si>
  <si>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</si>
  <si>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</si>
  <si>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</si>
  <si>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</si>
  <si>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</si>
  <si>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</si>
  <si>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</si>
  <si>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</si>
  <si>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</si>
  <si>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</si>
  <si>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</si>
  <si>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</si>
  <si>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</si>
  <si>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</si>
  <si>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</si>
  <si>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</si>
  <si>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</si>
  <si>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</si>
  <si>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</si>
  <si>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</si>
  <si>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</si>
  <si>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</si>
  <si>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</si>
  <si>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</si>
  <si>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</si>
  <si>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</si>
  <si>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</si>
  <si>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</si>
  <si>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</si>
  <si>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</si>
  <si>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</si>
  <si>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</si>
  <si>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</si>
  <si>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</si>
  <si>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</si>
  <si>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</si>
  <si>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</si>
  <si>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</si>
  <si>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</si>
  <si>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</si>
  <si>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</si>
  <si>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</si>
  <si>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</si>
  <si>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</si>
  <si>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</si>
  <si>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</si>
  <si>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</si>
  <si>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</si>
  <si>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</si>
  <si>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</si>
  <si>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</si>
  <si>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</si>
  <si>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</si>
  <si>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</si>
  <si>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</si>
  <si>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</si>
  <si>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</si>
  <si>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</si>
  <si>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</si>
  <si>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</si>
  <si>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</si>
  <si>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</si>
  <si>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</si>
  <si>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</si>
  <si>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</si>
  <si>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</si>
  <si>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</si>
  <si>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</si>
  <si>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</si>
  <si>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</si>
  <si>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</si>
  <si>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</si>
  <si>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</si>
  <si>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</si>
  <si>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</si>
  <si>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</si>
  <si>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</si>
  <si>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</si>
  <si>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</si>
  <si>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</si>
  <si>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</si>
  <si>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</si>
  <si>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</si>
  <si>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</si>
  <si>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</si>
  <si>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</si>
  <si>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</si>
  <si>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</si>
  <si>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</si>
  <si>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</si>
  <si>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</si>
  <si>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</si>
  <si>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</si>
  <si>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</si>
  <si>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</si>
  <si>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</si>
  <si>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</si>
  <si>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</si>
  <si>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</si>
  <si>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</si>
  <si>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</si>
  <si>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</si>
  <si>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</si>
  <si>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</si>
  <si>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</si>
  <si>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</si>
  <si>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</si>
  <si>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</si>
  <si>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</si>
  <si>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</si>
  <si>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</si>
  <si>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</si>
  <si>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</si>
  <si>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</si>
  <si>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</si>
  <si>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</si>
  <si>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</si>
  <si>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</si>
  <si>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</si>
  <si>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</si>
  <si>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</si>
  <si>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</si>
  <si>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</si>
  <si>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</si>
  <si>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</si>
  <si>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</si>
  <si>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</si>
  <si>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</si>
  <si>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</si>
  <si>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</si>
  <si>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</si>
  <si>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</si>
  <si>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</si>
  <si>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</si>
  <si>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</si>
  <si>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</si>
  <si>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</si>
  <si>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</si>
  <si>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</si>
  <si>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</si>
  <si>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</si>
  <si>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</si>
  <si>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</si>
  <si>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</si>
  <si>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</si>
  <si>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</si>
  <si>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</si>
  <si>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</si>
  <si>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</si>
  <si>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</si>
  <si>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</si>
  <si>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</si>
  <si>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</si>
  <si>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</si>
  <si>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</si>
  <si>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</si>
  <si>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</si>
  <si>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</si>
  <si>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</si>
  <si>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</si>
  <si>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</si>
  <si>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</si>
  <si>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</si>
  <si>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</si>
  <si>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</si>
  <si>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</si>
  <si>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</si>
  <si>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</si>
  <si>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</si>
  <si>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</si>
  <si>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</si>
  <si>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</si>
  <si>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</si>
  <si>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</si>
  <si>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</si>
  <si>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</si>
  <si>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</si>
  <si>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</si>
  <si>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</si>
  <si>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</si>
  <si>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</si>
  <si>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</si>
  <si>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</si>
  <si>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</si>
  <si>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</si>
  <si>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</si>
  <si>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</si>
  <si>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</si>
  <si>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</si>
  <si>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</si>
  <si>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</si>
  <si>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</si>
  <si>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</si>
  <si>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</si>
  <si>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</si>
  <si>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</si>
  <si>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</si>
  <si>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</si>
  <si>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</si>
  <si>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</si>
  <si>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</si>
  <si>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</si>
  <si>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</si>
  <si>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</si>
  <si>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</si>
  <si>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</si>
  <si>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</si>
  <si>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</si>
  <si>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</si>
  <si>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</si>
  <si>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</si>
  <si>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</si>
  <si>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</si>
  <si>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</si>
  <si>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</si>
  <si>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</si>
  <si>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</si>
  <si>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</si>
  <si>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</si>
  <si>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</si>
  <si>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</si>
  <si>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</si>
  <si>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</si>
  <si>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</si>
  <si>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</si>
  <si>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</si>
  <si>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</si>
  <si>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</si>
  <si>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</si>
  <si>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</si>
  <si>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</si>
  <si>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</si>
  <si>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</si>
  <si>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</si>
  <si>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</si>
  <si>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</si>
  <si>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</si>
  <si>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</si>
  <si>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</si>
  <si>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</si>
  <si>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</si>
  <si>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</si>
  <si>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</si>
  <si>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</si>
  <si>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</si>
  <si>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</si>
  <si>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</si>
  <si>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</si>
  <si>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</si>
  <si>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</si>
  <si>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</si>
  <si>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</si>
  <si>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</si>
  <si>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</si>
  <si>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</si>
  <si>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</si>
  <si>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</si>
  <si>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</si>
  <si>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</si>
  <si>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</si>
  <si>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</si>
  <si>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</si>
  <si>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</si>
  <si>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</si>
  <si>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</si>
  <si>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</si>
  <si>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</si>
  <si>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</si>
  <si>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</si>
  <si>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</si>
  <si>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</si>
  <si>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</si>
  <si>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</si>
  <si>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</si>
  <si>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</si>
  <si>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</si>
  <si>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</si>
  <si>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</si>
  <si>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</si>
  <si>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</si>
  <si>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</si>
  <si>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</si>
  <si>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</si>
  <si>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</si>
  <si>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</si>
  <si>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</si>
  <si>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</si>
  <si>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</si>
  <si>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</si>
  <si>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</si>
  <si>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</si>
  <si>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</si>
  <si>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</si>
  <si>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</si>
  <si>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</si>
  <si>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</si>
  <si>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</si>
  <si>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</si>
  <si>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</si>
  <si>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</si>
  <si>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</si>
  <si>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</si>
  <si>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</si>
  <si>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</si>
  <si>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</si>
  <si>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</si>
  <si>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</si>
  <si>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</si>
  <si>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</si>
  <si>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</si>
  <si>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</si>
  <si>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</si>
  <si>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</si>
  <si>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</si>
  <si>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</si>
  <si>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</si>
  <si>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</si>
  <si>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</si>
  <si>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</si>
  <si>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</si>
  <si>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</si>
  <si>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</si>
  <si>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</si>
  <si>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</si>
  <si>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</si>
  <si>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</si>
  <si>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</si>
  <si>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</si>
  <si>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</si>
  <si>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</si>
  <si>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</si>
  <si>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</si>
  <si>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</si>
  <si>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</si>
  <si>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</si>
  <si>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</si>
  <si>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</si>
  <si>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</si>
  <si>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</si>
  <si>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</si>
  <si>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</si>
  <si>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</si>
  <si>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</si>
  <si>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</si>
  <si>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</si>
  <si>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</si>
  <si>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</si>
  <si>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</si>
  <si>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</si>
  <si>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</si>
  <si>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</si>
  <si>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</si>
  <si>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</si>
  <si>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</si>
  <si>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</si>
  <si>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</si>
  <si>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</si>
  <si>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</si>
  <si>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</si>
  <si>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</si>
  <si>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</si>
  <si>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</si>
  <si>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</si>
  <si>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</si>
  <si>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</si>
  <si>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</si>
  <si>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</si>
  <si>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</si>
  <si>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</si>
  <si>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</si>
  <si>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</si>
  <si>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</si>
  <si>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</si>
  <si>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</si>
  <si>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</si>
  <si>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</si>
  <si>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</si>
  <si>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</si>
  <si>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</si>
  <si>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</si>
  <si>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</si>
  <si>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</si>
  <si>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</si>
  <si>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</si>
  <si>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</si>
  <si>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</si>
  <si>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</si>
  <si>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</si>
  <si>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</si>
  <si>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</si>
  <si>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</si>
  <si>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</si>
  <si>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</si>
  <si>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</si>
  <si>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</si>
  <si>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</si>
  <si>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</si>
  <si>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</si>
  <si>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</si>
  <si>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</si>
  <si>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</si>
  <si>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</si>
  <si>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</si>
  <si>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</si>
  <si>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</si>
  <si>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</si>
  <si>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</si>
  <si>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</si>
  <si>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</si>
  <si>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</si>
  <si>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</si>
  <si>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</si>
  <si>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</si>
  <si>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</si>
  <si>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</si>
  <si>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</si>
  <si>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</si>
  <si>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</si>
  <si>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</si>
  <si>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</si>
  <si>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</si>
  <si>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</si>
  <si>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</si>
  <si>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</si>
  <si>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</si>
  <si>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</si>
  <si>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</si>
  <si>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</si>
  <si>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</si>
  <si>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</si>
  <si>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</si>
  <si>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</si>
  <si>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</si>
  <si>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</si>
  <si>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</si>
  <si>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</si>
  <si>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</si>
  <si>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</si>
  <si>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</si>
  <si>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</si>
  <si>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</si>
  <si>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</si>
  <si>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</si>
  <si>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</si>
  <si>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</si>
  <si>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</si>
  <si>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</si>
  <si>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</si>
  <si>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</si>
  <si>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</si>
  <si>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</si>
  <si>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</si>
  <si>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</si>
  <si>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</si>
  <si>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</si>
  <si>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</si>
  <si>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</si>
  <si>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</si>
  <si>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</si>
  <si>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</si>
  <si>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</si>
  <si>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</si>
  <si>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</si>
  <si>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</si>
  <si>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</si>
  <si>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</si>
  <si>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</si>
  <si>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</si>
  <si>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</si>
  <si>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</si>
  <si>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</si>
  <si>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</si>
  <si>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</si>
  <si>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</si>
  <si>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</si>
  <si>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</si>
  <si>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</si>
  <si>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</si>
  <si>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</si>
  <si>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</si>
  <si>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</si>
  <si>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</si>
  <si>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</si>
  <si>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</si>
  <si>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</si>
  <si>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</si>
  <si>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</si>
  <si>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</si>
  <si>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</si>
  <si>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</si>
  <si>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</si>
  <si>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</si>
  <si>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</si>
  <si>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</si>
  <si>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</si>
  <si>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</si>
  <si>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</si>
  <si>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</si>
  <si>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</si>
  <si>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</si>
  <si>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</si>
  <si>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</si>
  <si>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</si>
  <si>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</si>
  <si>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</si>
  <si>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</si>
  <si>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</si>
  <si>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</si>
  <si>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</si>
  <si>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</si>
  <si>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</si>
  <si>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</si>
  <si>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</si>
  <si>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</si>
  <si>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</si>
  <si>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</si>
  <si>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</si>
  <si>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</si>
  <si>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</si>
  <si>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</si>
  <si>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</si>
  <si>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</si>
  <si>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</si>
  <si>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</si>
  <si>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</si>
  <si>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</si>
  <si>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</si>
  <si>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</si>
  <si>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</si>
  <si>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</si>
  <si>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</si>
  <si>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</si>
  <si>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</si>
  <si>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</si>
  <si>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</si>
  <si>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</si>
  <si>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</si>
  <si>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</si>
  <si>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</si>
  <si>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</si>
  <si>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</si>
  <si>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</si>
  <si>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</si>
  <si>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</si>
  <si>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</si>
  <si>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</si>
  <si>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</si>
  <si>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</si>
  <si>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</si>
  <si>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</si>
  <si>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</si>
  <si>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</si>
  <si>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</si>
  <si>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</si>
  <si>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</si>
  <si>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</si>
  <si>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</si>
  <si>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</si>
  <si>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</si>
  <si>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</si>
  <si>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</si>
  <si>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</si>
  <si>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</si>
  <si>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</si>
  <si>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</si>
  <si>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</si>
  <si>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</si>
  <si>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</si>
  <si>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</si>
  <si>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</si>
  <si>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</si>
  <si>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</si>
  <si>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</si>
  <si>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</si>
  <si>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</si>
  <si>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</si>
  <si>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</si>
  <si>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</si>
  <si>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</si>
  <si>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</si>
  <si>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</si>
  <si>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</si>
  <si>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</si>
  <si>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</si>
  <si>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</si>
  <si>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</si>
  <si>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</si>
  <si>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</si>
  <si>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</si>
  <si>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</si>
  <si>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</si>
  <si>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</si>
  <si>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</si>
  <si>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</si>
  <si>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</si>
  <si>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</si>
  <si>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</si>
  <si>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</si>
  <si>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</si>
  <si>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</si>
  <si>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</si>
  <si>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</si>
  <si>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</si>
  <si>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</si>
  <si>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</si>
  <si>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</si>
  <si>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</si>
  <si>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</si>
  <si>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</si>
  <si>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</si>
  <si>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</si>
  <si>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</si>
  <si>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</si>
  <si>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</si>
  <si>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</si>
  <si>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</si>
  <si>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</si>
  <si>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</si>
  <si>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</si>
  <si>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</si>
  <si>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</si>
  <si>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</si>
  <si>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</si>
  <si>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</si>
  <si>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</si>
  <si>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</si>
  <si>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</si>
  <si>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</si>
  <si>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</si>
  <si>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</si>
  <si>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</si>
  <si>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</si>
  <si>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</si>
  <si>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</si>
  <si>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</si>
  <si>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</si>
  <si>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</si>
  <si>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</si>
  <si>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</si>
  <si>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</si>
  <si>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</si>
  <si>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</si>
  <si>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</si>
  <si>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</si>
  <si>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</si>
  <si>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</si>
  <si>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</si>
  <si>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</si>
  <si>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</si>
  <si>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</si>
  <si>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</si>
  <si>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</si>
  <si>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</si>
  <si>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</si>
  <si>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</si>
  <si>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</si>
  <si>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</si>
  <si>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</si>
  <si>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</si>
  <si>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</si>
  <si>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</si>
  <si>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</si>
  <si>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</si>
  <si>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</si>
  <si>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</si>
  <si>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</si>
  <si>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</si>
  <si>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</si>
  <si>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</si>
  <si>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</si>
  <si>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</si>
  <si>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</si>
  <si>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</si>
  <si>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</si>
  <si>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</si>
  <si>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</si>
  <si>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</si>
  <si>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</si>
  <si>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</si>
  <si>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</si>
  <si>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</si>
  <si>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</si>
  <si>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</si>
  <si>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</si>
  <si>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</si>
  <si>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</si>
  <si>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</si>
  <si>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</si>
  <si>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</si>
  <si>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</si>
  <si>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</si>
  <si>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</si>
  <si>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</si>
  <si>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</si>
  <si>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</si>
  <si>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</si>
  <si>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</si>
  <si>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</si>
  <si>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</si>
  <si>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</si>
  <si>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</si>
  <si>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</si>
  <si>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</si>
  <si>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</si>
  <si>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</si>
  <si>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</si>
  <si>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</si>
  <si>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</si>
  <si>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</si>
  <si>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</si>
  <si>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</si>
  <si>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</si>
  <si>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</si>
  <si>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</si>
  <si>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</si>
  <si>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</si>
  <si>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</si>
  <si>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</si>
  <si>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</si>
  <si>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</si>
  <si>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</si>
  <si>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</si>
  <si>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</si>
  <si>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</si>
  <si>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</si>
  <si>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</si>
  <si>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</si>
  <si>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</si>
  <si>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</si>
  <si>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</si>
  <si>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</si>
  <si>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</si>
  <si>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</si>
  <si>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</si>
  <si>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</si>
  <si>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</si>
  <si>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</si>
  <si>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</si>
  <si>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</si>
  <si>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</si>
  <si>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</si>
  <si>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</si>
  <si>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</si>
  <si>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</si>
  <si>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</si>
  <si>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</si>
  <si>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</si>
  <si>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</si>
  <si>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</si>
  <si>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</si>
  <si>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</si>
  <si>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</si>
  <si>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</si>
  <si>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</si>
  <si>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</si>
  <si>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</si>
  <si>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</si>
  <si>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</si>
  <si>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</si>
  <si>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</si>
  <si>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</si>
  <si>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</si>
  <si>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</si>
  <si>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</si>
  <si>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</si>
  <si>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</si>
  <si>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</si>
  <si>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</si>
  <si>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</si>
  <si>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</si>
  <si>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</si>
  <si>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</si>
  <si>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</si>
  <si>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</si>
  <si>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</si>
  <si>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</si>
  <si>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</si>
  <si>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</si>
  <si>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</si>
  <si>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</si>
  <si>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</si>
  <si>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</si>
  <si>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</si>
  <si>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</si>
  <si>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</si>
  <si>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</si>
  <si>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</si>
  <si>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</si>
  <si>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</si>
  <si>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</si>
  <si>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</si>
  <si>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</si>
  <si>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</si>
  <si>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</si>
  <si>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</si>
  <si>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</si>
  <si>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</si>
  <si>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</si>
  <si>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</si>
  <si>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</si>
  <si>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</si>
  <si>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</si>
  <si>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</si>
  <si>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</si>
  <si>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</si>
  <si>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</si>
  <si>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</si>
  <si>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</si>
  <si>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</si>
  <si>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</si>
  <si>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</si>
  <si>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</si>
  <si>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</si>
  <si>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</si>
  <si>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</si>
  <si>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</si>
  <si>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</si>
  <si>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</si>
  <si>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</si>
  <si>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</si>
  <si>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</si>
  <si>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</si>
  <si>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</si>
  <si>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</si>
  <si>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</si>
  <si>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</si>
  <si>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</si>
  <si>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</si>
  <si>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</si>
  <si>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</si>
  <si>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</si>
  <si>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</si>
  <si>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</si>
  <si>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</si>
  <si>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</si>
  <si>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</si>
  <si>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</si>
  <si>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</si>
  <si>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</si>
  <si>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</si>
  <si>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</si>
  <si>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</si>
  <si>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</si>
  <si>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</si>
  <si>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</si>
  <si>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</si>
  <si>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</si>
  <si>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</si>
  <si>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</si>
  <si>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</si>
  <si>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</si>
  <si>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</si>
  <si>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</si>
  <si>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</si>
  <si>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</si>
  <si>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</si>
  <si>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</si>
  <si>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</si>
  <si>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</si>
  <si>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</si>
  <si>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</si>
  <si>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</si>
  <si>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</si>
  <si>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</si>
  <si>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</si>
  <si>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</si>
  <si>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</si>
  <si>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</si>
  <si>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</si>
  <si>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</si>
  <si>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</si>
  <si>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</si>
  <si>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</si>
  <si>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</si>
  <si>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</si>
  <si>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</si>
  <si>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</si>
  <si>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</si>
  <si>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</si>
  <si>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</si>
  <si>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</si>
  <si>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</si>
  <si>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</si>
  <si>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</si>
  <si>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</si>
  <si>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</si>
  <si>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</si>
  <si>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</si>
  <si>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</si>
  <si>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</si>
  <si>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</si>
  <si>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</si>
  <si>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</si>
  <si>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</si>
  <si>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</si>
  <si>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</si>
  <si>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</si>
  <si>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</si>
  <si>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</si>
  <si>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</si>
  <si>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</si>
  <si>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</si>
  <si>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</si>
  <si>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</si>
  <si>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</si>
  <si>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</si>
  <si>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</si>
  <si>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</si>
  <si>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</si>
  <si>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</si>
  <si>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</si>
  <si>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</si>
  <si>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</si>
  <si>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</si>
  <si>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</si>
  <si>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</si>
  <si>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</si>
  <si>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</si>
  <si>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</si>
  <si>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</si>
  <si>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</si>
  <si>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</si>
  <si>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</si>
  <si>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</si>
  <si>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</si>
  <si>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</si>
  <si>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</si>
  <si>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</si>
  <si>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</si>
  <si>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</si>
  <si>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</si>
  <si>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</si>
  <si>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</si>
  <si>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</si>
  <si>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</si>
  <si>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</si>
  <si>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</si>
  <si>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</si>
  <si>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</si>
  <si>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</si>
  <si>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</si>
  <si>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</si>
  <si>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</si>
  <si>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</si>
  <si>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</si>
  <si>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</si>
  <si>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</si>
  <si>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</si>
  <si>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</si>
  <si>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</si>
  <si>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</si>
  <si>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</si>
  <si>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</si>
  <si>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</si>
  <si>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</si>
  <si>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</si>
  <si>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</si>
  <si>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</si>
  <si>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</si>
  <si>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</si>
  <si>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</si>
  <si>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</si>
  <si>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</si>
  <si>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</si>
  <si>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</si>
  <si>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</si>
  <si>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</si>
  <si>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</si>
  <si>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</si>
  <si>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</si>
  <si>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</si>
  <si>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</si>
  <si>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</si>
  <si>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</si>
  <si>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</si>
  <si>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</si>
  <si>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</si>
  <si>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</si>
  <si>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</si>
  <si>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</si>
  <si>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</si>
  <si>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</si>
  <si>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</si>
  <si>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</si>
  <si>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</si>
  <si>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</si>
  <si>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</si>
  <si>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</si>
  <si>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</si>
  <si>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</si>
  <si>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</si>
  <si>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</si>
  <si>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</si>
  <si>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</si>
  <si>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</si>
  <si>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</si>
  <si>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</si>
  <si>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</si>
  <si>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</si>
  <si>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</si>
  <si>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</si>
  <si>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</si>
  <si>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</si>
  <si>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</si>
  <si>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</si>
  <si>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</si>
  <si>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</si>
  <si>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</si>
  <si>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</si>
  <si>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</si>
  <si>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</si>
  <si>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</si>
  <si>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</si>
  <si>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</si>
  <si>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</si>
  <si>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</si>
  <si>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</si>
  <si>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</si>
  <si>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</si>
  <si>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</si>
  <si>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</si>
  <si>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</si>
  <si>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</si>
  <si>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</si>
  <si>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</si>
  <si>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</si>
  <si>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</si>
  <si>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</si>
  <si>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</si>
  <si>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</si>
  <si>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</si>
  <si>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</si>
  <si>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</si>
  <si>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</si>
  <si>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</si>
  <si>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</si>
  <si>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</si>
  <si>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</si>
  <si>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</si>
  <si>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</si>
  <si>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</si>
  <si>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</si>
  <si>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</si>
  <si>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</si>
  <si>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</si>
  <si>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</si>
  <si>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</si>
  <si>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</si>
  <si>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</si>
  <si>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</si>
  <si>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</si>
  <si>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</si>
  <si>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</si>
  <si>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</si>
  <si>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</si>
  <si>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</si>
  <si>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</si>
  <si>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</si>
  <si>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</si>
  <si>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</si>
  <si>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</si>
  <si>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</si>
  <si>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</si>
  <si>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</si>
  <si>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</si>
  <si>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</si>
  <si>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</si>
  <si>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</si>
  <si>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</si>
  <si>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</si>
  <si>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</si>
  <si>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</si>
  <si>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</si>
  <si>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</si>
  <si>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</si>
  <si>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</si>
  <si>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</si>
  <si>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</si>
  <si>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</si>
  <si>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</si>
  <si>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</si>
  <si>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</si>
  <si>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</si>
  <si>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</si>
  <si>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</si>
  <si>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</si>
  <si>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</si>
  <si>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</si>
  <si>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</si>
  <si>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</si>
  <si>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</si>
  <si>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</si>
  <si>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</si>
  <si>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</si>
  <si>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</si>
  <si>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</si>
  <si>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</si>
  <si>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</si>
  <si>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</si>
  <si>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</si>
  <si>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</si>
  <si>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</si>
  <si>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</si>
  <si>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</si>
  <si>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</si>
  <si>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</si>
  <si>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</si>
  <si>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</si>
  <si>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</si>
  <si>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</si>
  <si>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</si>
  <si>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</si>
  <si>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</si>
  <si>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</si>
  <si>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</si>
  <si>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</si>
  <si>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</si>
  <si>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</si>
  <si>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</si>
  <si>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</si>
  <si>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</si>
  <si>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</si>
  <si>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</si>
  <si>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</si>
  <si>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</si>
  <si>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</si>
  <si>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</si>
  <si>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</si>
  <si>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</si>
  <si>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</si>
  <si>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</si>
  <si>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</si>
  <si>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</si>
  <si>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</si>
  <si>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</si>
  <si>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</si>
  <si>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</si>
  <si>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</si>
  <si>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</si>
  <si>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</si>
  <si>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</si>
  <si>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</si>
  <si>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</si>
  <si>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</si>
  <si>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</si>
  <si>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</si>
  <si>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</si>
  <si>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</si>
  <si>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</si>
  <si>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</si>
  <si>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</si>
  <si>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</si>
  <si>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</si>
  <si>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</si>
  <si>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</si>
  <si>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</si>
  <si>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</si>
  <si>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</si>
  <si>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</si>
  <si>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</si>
  <si>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</si>
  <si>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</si>
  <si>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</si>
  <si>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</si>
  <si>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</si>
  <si>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</si>
  <si>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</si>
  <si>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</si>
  <si>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</si>
  <si>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</si>
  <si>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</si>
  <si>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</si>
  <si>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</si>
  <si>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</si>
  <si>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</si>
  <si>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</si>
  <si>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</si>
  <si>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</si>
  <si>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</si>
  <si>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</si>
  <si>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</si>
  <si>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</si>
  <si>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</si>
  <si>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</si>
  <si>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</si>
  <si>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</si>
  <si>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</si>
  <si>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</si>
  <si>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</si>
  <si>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</si>
  <si>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</si>
  <si>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</si>
  <si>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</si>
  <si>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</si>
  <si>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</si>
  <si>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</si>
  <si>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</si>
  <si>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</si>
  <si>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</si>
  <si>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</si>
  <si>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</si>
  <si>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</si>
  <si>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</si>
  <si>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</si>
  <si>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</si>
  <si>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</si>
  <si>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</si>
  <si>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</si>
  <si>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</si>
  <si>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</si>
  <si>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</si>
  <si>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</si>
  <si>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</si>
  <si>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</si>
  <si>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</si>
  <si>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</si>
  <si>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</si>
  <si>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</si>
  <si>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</si>
  <si>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</si>
  <si>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</si>
  <si>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</si>
  <si>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</si>
  <si>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</si>
  <si>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</si>
  <si>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</si>
  <si>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</si>
  <si>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</si>
  <si>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</si>
  <si>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</si>
  <si>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</si>
  <si>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</si>
  <si>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</si>
  <si>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</si>
  <si>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</si>
  <si>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</si>
  <si>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</si>
  <si>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</si>
  <si>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</si>
  <si>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</si>
  <si>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</si>
  <si>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</si>
  <si>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</si>
  <si>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</si>
  <si>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</si>
  <si>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</si>
  <si>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</si>
  <si>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</si>
  <si>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</si>
  <si>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</si>
  <si>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</si>
  <si>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</si>
  <si>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</si>
  <si>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</si>
  <si>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</si>
  <si>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</si>
  <si>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</si>
  <si>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</si>
  <si>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</si>
  <si>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</si>
  <si>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</si>
  <si>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</si>
  <si>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</si>
  <si>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</si>
  <si>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</si>
  <si>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</si>
  <si>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</si>
  <si>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</si>
  <si>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</si>
  <si>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</si>
  <si>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</si>
  <si>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</si>
  <si>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</si>
  <si>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</si>
  <si>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</si>
  <si>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</si>
  <si>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</si>
  <si>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</si>
  <si>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</si>
  <si>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</si>
  <si>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</si>
  <si>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</si>
  <si>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</si>
  <si>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</si>
  <si>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</si>
  <si>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</si>
  <si>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</si>
  <si>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</si>
  <si>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</si>
  <si>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</si>
  <si>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</si>
  <si>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</si>
  <si>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</si>
  <si>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</si>
  <si>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</si>
  <si>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</si>
  <si>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</si>
  <si>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</si>
  <si>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</si>
  <si>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</si>
  <si>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</si>
  <si>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</si>
  <si>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</si>
  <si>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</si>
  <si>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</si>
  <si>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</si>
  <si>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</si>
  <si>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</si>
  <si>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</si>
  <si>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</si>
  <si>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</si>
  <si>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</si>
  <si>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</si>
  <si>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</si>
  <si>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</si>
  <si>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</si>
  <si>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</si>
  <si>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</si>
  <si>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</si>
  <si>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</si>
  <si>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</si>
  <si>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</si>
  <si>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</si>
  <si>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</si>
  <si>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</si>
  <si>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</si>
  <si>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</si>
  <si>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</si>
  <si>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</si>
  <si>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</si>
  <si>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</si>
  <si>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</si>
  <si>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</si>
  <si>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</si>
  <si>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</si>
  <si>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</si>
  <si>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</si>
  <si>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</si>
  <si>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</si>
  <si>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</si>
  <si>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</si>
  <si>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</si>
  <si>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</si>
  <si>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</si>
  <si>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</si>
  <si>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</si>
  <si>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</si>
  <si>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</si>
  <si>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</si>
  <si>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</si>
  <si>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</si>
  <si>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</si>
  <si>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</si>
  <si>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</si>
  <si>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</si>
  <si>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</si>
  <si>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</si>
  <si>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</si>
  <si>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</si>
  <si>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</si>
  <si>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</si>
  <si>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</si>
  <si>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</si>
  <si>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</si>
  <si>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</si>
  <si>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</si>
  <si>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</si>
  <si>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</si>
  <si>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</si>
  <si>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</si>
  <si>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</si>
  <si>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</si>
  <si>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</si>
  <si>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</si>
  <si>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</si>
  <si>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</si>
  <si>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</si>
  <si>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</si>
  <si>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</si>
  <si>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</si>
  <si>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</si>
  <si>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</si>
  <si>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</si>
  <si>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</si>
  <si>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</si>
  <si>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</si>
  <si>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</si>
  <si>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</si>
  <si>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</si>
  <si>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</si>
  <si>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</si>
  <si>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</si>
  <si>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</si>
  <si>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</si>
  <si>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</si>
  <si>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</si>
  <si>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</si>
  <si>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</si>
  <si>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</si>
  <si>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</si>
  <si>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</si>
  <si>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</si>
  <si>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</si>
  <si>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</si>
  <si>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</si>
  <si>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</si>
  <si>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</si>
  <si>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</si>
  <si>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</si>
  <si>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</si>
  <si>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</si>
  <si>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</si>
  <si>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</si>
  <si>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</si>
  <si>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</si>
  <si>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</si>
  <si>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</si>
  <si>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</si>
  <si>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</si>
  <si>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</si>
  <si>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</si>
  <si>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</si>
  <si>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</si>
  <si>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</si>
  <si>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</si>
  <si>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</si>
  <si>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</si>
  <si>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</si>
  <si>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</si>
  <si>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</si>
  <si>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</si>
  <si>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</si>
  <si>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</si>
  <si>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</si>
  <si>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</si>
  <si>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</si>
  <si>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</si>
  <si>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</si>
  <si>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</si>
  <si>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</si>
  <si>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</si>
  <si>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</si>
  <si>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</si>
  <si>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</si>
  <si>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</si>
  <si>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</si>
  <si>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</si>
  <si>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</si>
  <si>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</si>
  <si>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</si>
  <si>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</si>
  <si>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</si>
  <si>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</si>
  <si>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</si>
  <si>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</si>
  <si>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</si>
  <si>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</si>
  <si>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</si>
  <si>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</si>
  <si>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</si>
  <si>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</si>
  <si>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</si>
  <si>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</si>
  <si>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</si>
  <si>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</si>
  <si>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</si>
  <si>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</si>
  <si>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</si>
  <si>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</si>
  <si>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</si>
  <si>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</si>
  <si>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</si>
  <si>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</si>
  <si>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</si>
  <si>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</si>
  <si>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</si>
  <si>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</si>
  <si>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</si>
  <si>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</si>
  <si>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</si>
  <si>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</si>
  <si>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</si>
  <si>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</si>
  <si>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</si>
  <si>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</si>
  <si>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</si>
  <si>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</si>
  <si>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</si>
  <si>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</si>
  <si>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</si>
  <si>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</si>
  <si>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</si>
  <si>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</si>
  <si>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</si>
  <si>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</si>
  <si>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</si>
  <si>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</si>
  <si>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</si>
  <si>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</si>
  <si>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</si>
  <si>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</si>
  <si>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</si>
  <si>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</si>
  <si>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</si>
  <si>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</si>
  <si>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</si>
  <si>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</si>
  <si>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</si>
  <si>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</si>
  <si>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</si>
  <si>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</si>
  <si>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</si>
  <si>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</si>
  <si>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</si>
  <si>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</si>
  <si>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</si>
  <si>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</si>
  <si>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</si>
  <si>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</si>
  <si>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</si>
  <si>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</si>
  <si>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</si>
  <si>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</si>
  <si>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</si>
  <si>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</si>
  <si>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</si>
  <si>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</si>
  <si>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</si>
  <si>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</si>
  <si>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</si>
  <si>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</si>
  <si>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</si>
  <si>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</si>
  <si>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</si>
  <si>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</si>
  <si>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</si>
  <si>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</si>
  <si>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</si>
  <si>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</si>
  <si>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</si>
  <si>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</si>
  <si>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</si>
  <si>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</si>
  <si>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</si>
  <si>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</si>
  <si>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</si>
  <si>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</si>
  <si>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</si>
  <si>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</si>
  <si>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</si>
  <si>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</si>
  <si>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</si>
  <si>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</si>
  <si>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</si>
  <si>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</si>
  <si>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</si>
  <si>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</si>
  <si>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</si>
  <si>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</si>
  <si>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</si>
  <si>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</si>
  <si>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</si>
  <si>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</si>
  <si>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</si>
  <si>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</si>
  <si>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</si>
  <si>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</si>
  <si>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</si>
  <si>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</si>
  <si>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</si>
  <si>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</si>
  <si>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</si>
  <si>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</si>
  <si>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</si>
  <si>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</si>
  <si>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</si>
  <si>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</si>
  <si>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</si>
  <si>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</si>
  <si>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</si>
  <si>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</si>
  <si>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</si>
  <si>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</si>
  <si>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</si>
  <si>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</si>
  <si>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</si>
  <si>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</si>
  <si>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</si>
  <si>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</si>
  <si>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</si>
  <si>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</si>
  <si>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</si>
  <si>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</si>
  <si>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</si>
  <si>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</si>
  <si>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</si>
  <si>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</si>
  <si>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</si>
  <si>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</si>
  <si>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</si>
  <si>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</si>
  <si>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</si>
  <si>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</si>
  <si>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</si>
  <si>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</si>
  <si>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</si>
  <si>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</si>
  <si>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</si>
  <si>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</si>
  <si>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</si>
  <si>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</si>
  <si>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</si>
  <si>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</si>
  <si>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</si>
  <si>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</si>
  <si>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</si>
  <si>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</si>
  <si>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</si>
  <si>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</si>
  <si>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</si>
  <si>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</si>
  <si>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</si>
  <si>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</si>
  <si>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</si>
  <si>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</si>
  <si>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</si>
  <si>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</si>
  <si>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</si>
  <si>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</si>
  <si>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</si>
  <si>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</si>
  <si>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</si>
  <si>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</si>
  <si>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</si>
  <si>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</si>
  <si>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</si>
  <si>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</si>
  <si>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</si>
  <si>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</si>
  <si>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</si>
  <si>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</si>
  <si>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</si>
  <si>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</si>
  <si>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</si>
  <si>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</si>
  <si>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</si>
  <si>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</si>
  <si>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</si>
  <si>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</si>
  <si>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</si>
  <si>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</si>
  <si>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</si>
  <si>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</si>
  <si>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</si>
  <si>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</si>
  <si>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</si>
  <si>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</si>
  <si>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</si>
  <si>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</si>
  <si>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</si>
  <si>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</si>
  <si>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</si>
  <si>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</si>
  <si>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</si>
  <si>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</si>
  <si>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</si>
  <si>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</si>
  <si>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</si>
  <si>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</si>
  <si>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</si>
  <si>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</si>
  <si>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</si>
  <si>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</si>
  <si>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</si>
  <si>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</si>
  <si>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</si>
  <si>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</si>
  <si>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</si>
  <si>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</si>
  <si>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</si>
  <si>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</si>
  <si>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</si>
  <si>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</si>
  <si>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</si>
  <si>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</si>
  <si>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</si>
  <si>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</si>
  <si>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</si>
  <si>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</si>
  <si>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</si>
  <si>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</si>
  <si>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</si>
  <si>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</si>
  <si>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</si>
  <si>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</si>
  <si>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</si>
  <si>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</si>
  <si>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</si>
  <si>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</si>
  <si>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</si>
  <si>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</si>
  <si>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</si>
  <si>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</si>
  <si>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</si>
  <si>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</si>
  <si>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</si>
  <si>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</si>
  <si>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</si>
  <si>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</si>
  <si>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</si>
  <si>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</si>
  <si>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</si>
  <si>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</si>
  <si>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</si>
  <si>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</si>
  <si>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</si>
  <si>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</si>
  <si>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</si>
  <si>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</si>
  <si>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</si>
  <si>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</si>
  <si>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</si>
  <si>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</si>
  <si>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</si>
  <si>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</si>
  <si>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</si>
  <si>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</si>
  <si>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</si>
  <si>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</si>
  <si>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</si>
  <si>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</si>
  <si>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</si>
  <si>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</si>
  <si>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</si>
  <si>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</si>
  <si>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</si>
  <si>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</si>
  <si>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</si>
  <si>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</si>
  <si>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</si>
  <si>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</si>
  <si>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</si>
  <si>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</si>
  <si>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</si>
  <si>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</si>
  <si>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</si>
  <si>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</si>
  <si>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</si>
  <si>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</si>
  <si>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</si>
  <si>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</si>
  <si>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</si>
  <si>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</si>
  <si>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</si>
  <si>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</si>
  <si>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</si>
  <si>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</si>
  <si>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</si>
  <si>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</si>
  <si>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</si>
  <si>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</si>
  <si>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</si>
  <si>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</si>
  <si>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</si>
  <si>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</si>
  <si>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</si>
  <si>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</si>
  <si>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</si>
  <si>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</si>
  <si>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</si>
  <si>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</si>
  <si>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</si>
  <si>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</si>
  <si>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</si>
  <si>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</si>
  <si>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</si>
  <si>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</si>
  <si>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</si>
  <si>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</si>
  <si>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</si>
  <si>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</si>
  <si>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</si>
  <si>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</si>
  <si>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</si>
  <si>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</si>
  <si>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</si>
  <si>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</si>
  <si>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</si>
  <si>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</si>
  <si>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</si>
  <si>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</si>
  <si>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</si>
  <si>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</si>
  <si>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</si>
  <si>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</si>
  <si>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</si>
  <si>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</si>
  <si>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</si>
  <si>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</si>
  <si>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</si>
  <si>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</si>
  <si>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</si>
  <si>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</si>
  <si>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</si>
  <si>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</si>
  <si>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</si>
  <si>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</si>
  <si>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</si>
  <si>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</si>
  <si>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</si>
  <si>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</si>
  <si>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</si>
  <si>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</si>
  <si>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</si>
  <si>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</si>
  <si>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</si>
  <si>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</si>
  <si>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</si>
  <si>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</si>
  <si>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</si>
  <si>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</si>
  <si>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</si>
  <si>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</si>
  <si>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</si>
  <si>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</si>
  <si>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</si>
  <si>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</si>
  <si>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</si>
  <si>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</si>
  <si>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</si>
  <si>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</si>
  <si>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</si>
  <si>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</si>
  <si>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</si>
  <si>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</si>
  <si>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</si>
  <si>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</si>
  <si>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</si>
  <si>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</si>
  <si>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</si>
  <si>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</si>
  <si>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</si>
  <si>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</si>
  <si>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</si>
  <si>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</si>
  <si>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</si>
  <si>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</si>
  <si>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</si>
  <si>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</si>
  <si>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</si>
  <si>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</si>
  <si>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</si>
  <si>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</si>
  <si>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</si>
  <si>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</si>
  <si>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</si>
  <si>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</si>
  <si>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</si>
  <si>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</si>
  <si>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</si>
  <si>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</si>
  <si>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</si>
  <si>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</si>
  <si>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</si>
  <si>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</si>
  <si>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</si>
  <si>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</si>
  <si>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</si>
  <si>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</si>
  <si>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</si>
  <si>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</si>
  <si>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</si>
  <si>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</si>
  <si>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</si>
  <si>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</si>
  <si>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</si>
  <si>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</si>
  <si>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</si>
  <si>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</si>
  <si>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</si>
  <si>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</si>
  <si>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</si>
  <si>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</si>
  <si>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</si>
  <si>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</si>
  <si>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</si>
  <si>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</si>
  <si>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</si>
  <si>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</si>
  <si>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</si>
  <si>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</si>
  <si>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</si>
  <si>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</si>
  <si>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</si>
  <si>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</si>
  <si>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</si>
  <si>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</si>
  <si>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</si>
  <si>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</si>
  <si>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</si>
  <si>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</si>
  <si>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</si>
  <si>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</si>
  <si>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</si>
  <si>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</si>
  <si>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</si>
  <si>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</si>
  <si>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</si>
  <si>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</si>
  <si>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</si>
  <si>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</si>
  <si>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</si>
  <si>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</si>
  <si>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</si>
  <si>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</si>
  <si>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</si>
  <si>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</si>
  <si>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</si>
  <si>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</si>
  <si>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</si>
  <si>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</si>
  <si>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</si>
  <si>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</si>
  <si>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</si>
  <si>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</si>
  <si>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</si>
  <si>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</si>
  <si>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</si>
  <si>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</si>
  <si>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</si>
  <si>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</si>
  <si>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</si>
  <si>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</si>
  <si>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</si>
  <si>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</si>
  <si>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</si>
  <si>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</si>
  <si>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</si>
  <si>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</si>
  <si>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</si>
  <si>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</si>
  <si>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</si>
  <si>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</si>
  <si>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</si>
  <si>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</si>
  <si>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</si>
  <si>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</si>
  <si>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</si>
  <si>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</si>
  <si>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</si>
  <si>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</si>
  <si>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</si>
  <si>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</si>
  <si>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</si>
  <si>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</si>
  <si>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</si>
  <si>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</si>
  <si>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</si>
  <si>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</si>
  <si>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</si>
  <si>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</si>
  <si>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</si>
  <si>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</si>
  <si>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</si>
  <si>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</si>
  <si>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</si>
  <si>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</si>
  <si>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</si>
  <si>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</si>
  <si>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</si>
  <si>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</si>
  <si>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</si>
  <si>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</si>
  <si>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</si>
  <si>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</si>
  <si>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</si>
  <si>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</si>
  <si>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</si>
  <si>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</si>
  <si>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</si>
  <si>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</si>
  <si>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</si>
  <si>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</si>
  <si>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</si>
  <si>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</si>
  <si>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</si>
  <si>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</si>
  <si>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</si>
  <si>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</si>
  <si>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</si>
  <si>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</si>
  <si>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</si>
  <si>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</si>
  <si>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</si>
  <si>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</si>
  <si>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</si>
  <si>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</si>
  <si>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</si>
  <si>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</si>
  <si>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</si>
  <si>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</si>
  <si>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</si>
  <si>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</si>
  <si>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</si>
  <si>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</si>
  <si>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</si>
  <si>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</si>
  <si>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</si>
  <si>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</si>
  <si>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</si>
  <si>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</si>
  <si>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</si>
  <si>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</si>
  <si>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</si>
  <si>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</si>
  <si>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</si>
  <si>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</si>
  <si>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</si>
  <si>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</si>
  <si>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</si>
  <si>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</si>
  <si>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</si>
  <si>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</si>
  <si>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</si>
  <si>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</si>
  <si>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</si>
  <si>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</si>
  <si>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</si>
  <si>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</si>
  <si>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</si>
  <si>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</si>
  <si>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</si>
  <si>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</si>
  <si>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</si>
  <si>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</si>
  <si>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</si>
  <si>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</si>
  <si>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</si>
  <si>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</si>
  <si>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</si>
  <si>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</si>
  <si>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</si>
  <si>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</si>
  <si>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</si>
  <si>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</si>
  <si>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</si>
  <si>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</si>
  <si>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</si>
  <si>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</si>
  <si>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</si>
  <si>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</si>
  <si>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</si>
  <si>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</si>
  <si>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</si>
  <si>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</si>
  <si>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</si>
  <si>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</si>
  <si>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</si>
  <si>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</si>
  <si>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</si>
  <si>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</si>
  <si>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</si>
  <si>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</si>
  <si>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</si>
  <si>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</si>
  <si>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</si>
  <si>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</si>
  <si>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</si>
  <si>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</si>
  <si>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</si>
  <si>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</si>
  <si>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</si>
  <si>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</si>
  <si>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</si>
  <si>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</si>
  <si>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</si>
  <si>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</si>
  <si>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</si>
  <si>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</si>
  <si>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</si>
  <si>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</si>
  <si>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</si>
  <si>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</si>
  <si>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</si>
  <si>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</si>
  <si>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</si>
  <si>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</si>
  <si>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</si>
  <si>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</si>
  <si>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</si>
  <si>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</si>
  <si>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</si>
  <si>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</si>
  <si>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</si>
  <si>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</si>
  <si>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</si>
  <si>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</si>
  <si>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</si>
  <si>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</si>
  <si>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</si>
  <si>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</si>
  <si>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</si>
  <si>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</si>
  <si>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</si>
  <si>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</si>
  <si>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</si>
  <si>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</si>
  <si>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</si>
  <si>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</si>
  <si>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</si>
  <si>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</si>
  <si>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</si>
  <si>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</si>
  <si>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</si>
  <si>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</si>
  <si>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</si>
  <si>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</si>
  <si>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</si>
  <si>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</si>
  <si>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</si>
  <si>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</si>
  <si>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</si>
  <si>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</si>
  <si>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</si>
  <si>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</si>
  <si>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</si>
  <si>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</si>
  <si>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</si>
  <si>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</si>
  <si>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</si>
  <si>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</si>
  <si>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</si>
  <si>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</si>
  <si>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</si>
  <si>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</si>
  <si>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</si>
  <si>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</si>
  <si>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</si>
  <si>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</si>
  <si>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</si>
  <si>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</si>
  <si>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</si>
  <si>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</si>
  <si>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</si>
  <si>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</si>
  <si>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</si>
  <si>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</si>
  <si>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</si>
  <si>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</si>
  <si>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</si>
  <si>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</si>
  <si>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</si>
  <si>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</si>
  <si>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</si>
  <si>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</si>
  <si>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</si>
  <si>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</si>
  <si>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</si>
  <si>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</si>
  <si>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</si>
  <si>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</si>
  <si>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</si>
  <si>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</si>
  <si>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</si>
  <si>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</si>
  <si>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</si>
  <si>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</si>
  <si>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</si>
  <si>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</si>
  <si>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</si>
  <si>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</si>
  <si>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</si>
  <si>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</si>
  <si>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</si>
  <si>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</si>
  <si>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</si>
  <si>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</si>
  <si>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</si>
  <si>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</si>
  <si>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</si>
  <si>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</si>
  <si>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</si>
  <si>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</si>
  <si>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</si>
  <si>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</si>
  <si>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</si>
  <si>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</si>
  <si>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</si>
  <si>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</si>
  <si>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</si>
  <si>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</si>
  <si>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</si>
  <si>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</si>
  <si>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</si>
  <si>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</si>
  <si>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</si>
  <si>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</si>
  <si>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</si>
  <si>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</si>
  <si>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</si>
  <si>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</si>
  <si>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</si>
  <si>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</si>
  <si>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</si>
  <si>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</si>
  <si>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</si>
  <si>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</si>
  <si>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</si>
  <si>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</si>
  <si>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</si>
  <si>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</si>
  <si>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</si>
  <si>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</si>
  <si>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</si>
  <si>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</si>
  <si>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</si>
  <si>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</si>
  <si>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</si>
  <si>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</si>
  <si>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</si>
  <si>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</si>
  <si>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</si>
  <si>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</si>
  <si>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</si>
  <si>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</si>
  <si>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</si>
  <si>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</si>
  <si>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</si>
  <si>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</si>
  <si>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</si>
  <si>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</si>
  <si>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</si>
  <si>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</si>
  <si>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</si>
  <si>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</si>
  <si>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</si>
  <si>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</si>
  <si>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</si>
  <si>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</si>
  <si>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</si>
  <si>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</si>
  <si>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</si>
  <si>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</si>
  <si>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</si>
  <si>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</si>
  <si>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</si>
  <si>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</si>
  <si>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</si>
  <si>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</si>
  <si>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</si>
  <si>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</si>
  <si>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</si>
  <si>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</si>
  <si>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</si>
  <si>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</si>
  <si>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</si>
  <si>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</si>
  <si>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</si>
  <si>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</si>
  <si>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</si>
  <si>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</si>
  <si>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</si>
  <si>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</si>
  <si>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</si>
  <si>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</si>
  <si>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</si>
  <si>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</si>
  <si>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</si>
  <si>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</si>
  <si>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</si>
  <si>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</si>
  <si>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</si>
  <si>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</si>
  <si>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</si>
  <si>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</si>
  <si>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</si>
  <si>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</si>
  <si>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</si>
  <si>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</si>
  <si>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</si>
  <si>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</si>
  <si>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</si>
  <si>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</si>
  <si>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</si>
  <si>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</si>
  <si>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</si>
  <si>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</si>
  <si>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</si>
  <si>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</si>
  <si>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</si>
  <si>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</si>
  <si>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</si>
  <si>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</si>
  <si>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</si>
  <si>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</si>
  <si>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</si>
  <si>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</si>
  <si>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</si>
  <si>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</si>
  <si>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</si>
  <si>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</si>
  <si>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</si>
  <si>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</si>
  <si>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</si>
  <si>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</si>
  <si>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</si>
  <si>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</si>
  <si>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</si>
  <si>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</si>
  <si>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</si>
  <si>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</si>
  <si>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</si>
  <si>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</si>
  <si>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</si>
  <si>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</si>
  <si>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</si>
  <si>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</si>
  <si>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</si>
  <si>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</si>
  <si>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</si>
  <si>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</si>
  <si>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</si>
  <si>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</si>
  <si>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</si>
  <si>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</si>
  <si>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</si>
  <si>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</si>
  <si>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</si>
  <si>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</si>
  <si>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</si>
  <si>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</si>
  <si>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</si>
  <si>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</si>
  <si>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</si>
  <si>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</si>
  <si>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</si>
  <si>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</si>
  <si>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</si>
  <si>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</si>
  <si>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</si>
  <si>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</si>
  <si>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</si>
  <si>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</si>
  <si>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</si>
  <si>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</si>
  <si>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</si>
  <si>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</si>
  <si>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</si>
  <si>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</si>
  <si>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</si>
  <si>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</si>
  <si>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</si>
  <si>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</si>
  <si>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</si>
  <si>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</si>
  <si>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</si>
  <si>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</si>
  <si>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</si>
  <si>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</si>
  <si>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</si>
  <si>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</si>
  <si>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</si>
  <si>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</si>
  <si>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</si>
  <si>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</si>
  <si>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</si>
  <si>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</si>
  <si>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</si>
  <si>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</si>
  <si>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</si>
  <si>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</si>
  <si>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</si>
  <si>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</si>
  <si>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</si>
  <si>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</si>
  <si>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</si>
  <si>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</si>
  <si>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</si>
  <si>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</si>
  <si>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</si>
  <si>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</si>
  <si>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</si>
  <si>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</si>
  <si>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</si>
  <si>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</si>
  <si>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</si>
  <si>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</si>
  <si>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</si>
  <si>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</si>
  <si>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</si>
  <si>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</si>
  <si>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</si>
  <si>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</si>
  <si>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</si>
  <si>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</si>
  <si>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</si>
  <si>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</si>
  <si>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</si>
  <si>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</si>
  <si>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</si>
  <si>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</si>
  <si>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</si>
  <si>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</si>
  <si>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</si>
  <si>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</si>
  <si>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</si>
  <si>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</si>
  <si>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</si>
  <si>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</si>
  <si>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</si>
  <si>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</si>
  <si>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</si>
  <si>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</si>
  <si>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</si>
  <si>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</si>
  <si>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</si>
  <si>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</si>
  <si>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</si>
  <si>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</si>
  <si>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</si>
  <si>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</si>
  <si>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</si>
  <si>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</si>
  <si>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</si>
  <si>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</si>
  <si>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</si>
  <si>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</si>
  <si>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</si>
  <si>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</si>
  <si>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</si>
  <si>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</si>
  <si>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</si>
  <si>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</si>
  <si>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</si>
  <si>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</si>
  <si>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</si>
  <si>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</si>
  <si>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</si>
  <si>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</si>
  <si>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</si>
  <si>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</si>
  <si>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</si>
  <si>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</si>
  <si>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</si>
  <si>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</si>
  <si>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</si>
  <si>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</si>
  <si>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</si>
  <si>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</si>
  <si>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</si>
  <si>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</si>
  <si>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</si>
  <si>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</si>
  <si>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</si>
  <si>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</si>
  <si>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</si>
  <si>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</si>
  <si>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</si>
  <si>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</si>
  <si>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</si>
  <si>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</si>
  <si>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</si>
  <si>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</si>
  <si>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</si>
  <si>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</si>
  <si>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</si>
  <si>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</si>
  <si>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</si>
  <si>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</si>
  <si>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</si>
  <si>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</si>
  <si>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</si>
  <si>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</si>
  <si>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</si>
  <si>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</si>
  <si>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</si>
  <si>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</si>
  <si>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</si>
  <si>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</si>
  <si>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</si>
  <si>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</si>
  <si>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</si>
  <si>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</si>
  <si>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</si>
  <si>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</si>
  <si>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</si>
  <si>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</si>
  <si>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</si>
  <si>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</si>
  <si>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</si>
  <si>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</si>
  <si>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</si>
  <si>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</si>
  <si>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</si>
  <si>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</si>
  <si>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</si>
  <si>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</si>
  <si>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</si>
  <si>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</si>
  <si>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</si>
  <si>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</si>
  <si>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</si>
  <si>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</si>
  <si>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</si>
  <si>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</si>
  <si>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</si>
  <si>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</si>
  <si>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</si>
  <si>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</si>
  <si>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</si>
  <si>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</si>
  <si>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</si>
  <si>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</si>
  <si>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</si>
  <si>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</si>
  <si>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</si>
  <si>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</si>
  <si>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</si>
  <si>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</si>
  <si>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</si>
  <si>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</si>
  <si>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</si>
  <si>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</si>
  <si>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</si>
  <si>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</si>
  <si>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</si>
  <si>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</si>
  <si>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</si>
  <si>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</si>
  <si>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</si>
  <si>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</si>
  <si>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</si>
  <si>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</si>
  <si>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</si>
  <si>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</si>
  <si>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</si>
  <si>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</si>
  <si>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</si>
  <si>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</si>
  <si>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</si>
  <si>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</si>
  <si>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</si>
  <si>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</si>
  <si>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</si>
  <si>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</si>
  <si>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</si>
  <si>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</si>
  <si>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</si>
  <si>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</si>
  <si>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</si>
  <si>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</si>
  <si>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</si>
  <si>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</si>
  <si>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</si>
  <si>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</si>
  <si>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</si>
  <si>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</si>
  <si>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</si>
  <si>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</si>
  <si>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</si>
  <si>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</si>
  <si>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</si>
  <si>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</si>
  <si>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</si>
  <si>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</si>
  <si>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</si>
  <si>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</si>
  <si>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</si>
  <si>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</si>
  <si>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</si>
  <si>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</si>
  <si>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</si>
  <si>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</si>
  <si>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</si>
  <si>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</si>
  <si>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</si>
  <si>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</si>
  <si>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</si>
  <si>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</si>
  <si>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</si>
  <si>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</si>
  <si>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</si>
  <si>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</si>
  <si>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</si>
  <si>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</si>
  <si>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</si>
  <si>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</si>
  <si>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</si>
  <si>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</si>
  <si>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</si>
  <si>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</si>
  <si>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</si>
  <si>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</si>
  <si>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</si>
  <si>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</si>
  <si>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</si>
  <si>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</si>
  <si>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</si>
  <si>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</si>
  <si>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</si>
  <si>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</si>
  <si>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</si>
  <si>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</si>
  <si>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</si>
  <si>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</si>
  <si>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</si>
  <si>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</si>
  <si>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</si>
  <si>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</si>
  <si>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</si>
  <si>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</si>
  <si>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</si>
  <si>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</si>
  <si>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</si>
  <si>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</si>
  <si>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</si>
  <si>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</si>
  <si>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</si>
  <si>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</si>
  <si>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</si>
  <si>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</si>
  <si>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</si>
  <si>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</si>
  <si>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</si>
  <si>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</si>
  <si>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</si>
  <si>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</si>
  <si>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</si>
  <si>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</si>
  <si>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</si>
  <si>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</si>
  <si>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</si>
  <si>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</si>
  <si>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</si>
  <si>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</si>
  <si>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</si>
  <si>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</si>
  <si>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</si>
  <si>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</si>
  <si>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</si>
  <si>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</si>
  <si>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</si>
  <si>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</si>
  <si>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</si>
  <si>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</si>
  <si>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</si>
  <si>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</si>
  <si>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</si>
  <si>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</si>
  <si>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</si>
  <si>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</si>
  <si>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</si>
  <si>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</si>
  <si>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</si>
  <si>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</si>
  <si>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</si>
  <si>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</si>
  <si>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</si>
  <si>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</si>
  <si>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</si>
  <si>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</si>
  <si>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</si>
  <si>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</si>
  <si>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</si>
  <si>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</si>
  <si>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</si>
  <si>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</si>
  <si>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</si>
  <si>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</si>
  <si>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</si>
  <si>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</si>
  <si>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</si>
  <si>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</si>
  <si>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</si>
  <si>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</si>
  <si>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</si>
  <si>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</si>
  <si>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</si>
  <si>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</si>
  <si>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</si>
  <si>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</si>
  <si>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</si>
  <si>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</si>
  <si>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</si>
  <si>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</si>
  <si>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</si>
  <si>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</si>
  <si>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</si>
  <si>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</si>
  <si>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</si>
  <si>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</si>
  <si>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</si>
  <si>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</si>
  <si>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</si>
  <si>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</si>
  <si>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</si>
  <si>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</si>
  <si>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</si>
  <si>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</si>
  <si>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</si>
  <si>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</si>
  <si>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</si>
  <si>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</si>
  <si>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</si>
  <si>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</si>
  <si>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</si>
  <si>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</si>
  <si>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</si>
  <si>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</si>
  <si>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</si>
  <si>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</si>
  <si>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</si>
  <si>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</si>
  <si>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</si>
  <si>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</si>
  <si>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</si>
  <si>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</si>
  <si>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</si>
  <si>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</si>
  <si>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</si>
  <si>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</si>
  <si>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</si>
  <si>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</si>
  <si>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</si>
  <si>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</si>
  <si>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</si>
  <si>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</si>
  <si>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</si>
  <si>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</si>
  <si>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</si>
  <si>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</si>
  <si>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</si>
  <si>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</si>
  <si>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</si>
  <si>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</si>
  <si>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</si>
  <si>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</si>
  <si>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</si>
  <si>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</si>
  <si>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</si>
  <si>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</si>
  <si>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</si>
  <si>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</si>
  <si>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</si>
  <si>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</si>
  <si>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</si>
  <si>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</si>
  <si>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</si>
  <si>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</si>
  <si>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</si>
  <si>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</si>
  <si>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</si>
  <si>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</si>
  <si>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</si>
  <si>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</si>
  <si>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</si>
  <si>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</si>
  <si>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</si>
  <si>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</si>
  <si>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</si>
  <si>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</si>
  <si>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</si>
  <si>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</si>
  <si>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</si>
  <si>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</si>
  <si>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</si>
  <si>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</si>
  <si>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</si>
  <si>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</si>
  <si>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</si>
  <si>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</si>
  <si>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</si>
  <si>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</si>
  <si>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</si>
  <si>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</si>
  <si>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</si>
  <si>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</si>
  <si>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</si>
  <si>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</si>
  <si>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</si>
  <si>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</si>
  <si>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</si>
  <si>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</si>
  <si>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</si>
  <si>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</si>
  <si>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</si>
  <si>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</si>
  <si>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</si>
  <si>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</si>
  <si>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</si>
  <si>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</si>
  <si>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</si>
  <si>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</si>
  <si>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</si>
  <si>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</si>
  <si>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</si>
  <si>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</si>
  <si>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</si>
  <si>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40 Mins </t>
  </si>
  <si>
    <t>PCM-20251126-00001107</t>
  </si>
  <si>
    <t>PCM-20251126-00001050</t>
  </si>
  <si>
    <t>PCM-20251126-00001114</t>
  </si>
  <si>
    <t>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</si>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</sst>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3" dataDxfId="22" headerRowBorderDxfId="20" tableBorderDxfId="21">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324.65752939815138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45987.605955324078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45987.605955324078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45987.605955324078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45987.605955324078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45987.605955324078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45987.605955324078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45987.605955324078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45987.605955324078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45987.605955324078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45987.605955324078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45987.605955324078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45987.605955324078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45987.605955324078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45987.605955324078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45987.605955324078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45987.605955324078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45987.605955324078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45987.605955324078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45987.605955324078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45987.605955324078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45987.605955324078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45987.605955324078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45987.605955324078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45987.605955324078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45987.605955324078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45987.605955324078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45987.605955324078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45987.605955324078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45987.605955324078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45987.605955324078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45987.605955324078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45987.605955324078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45987.605955324078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45987.605955324078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45987.605955324078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45987.605955324078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45987.605955324078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45987.605955324078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45987.605955324078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45987.605955324078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45987.605955324078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45987.605955324078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45987.605955324078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45987.605955324078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45987.605955324078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45987.605955324078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45987.605955324078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45987.605955324078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45987.605955324078</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45987.605955324078</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5F2CF63B-1EF2-4958-8690-67044CB9727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162.60611736111605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3.2185363425960531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45987.605955324078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45987.605955324078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45987.605955324078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45987.605955324078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45987.605955324078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45987.605955324078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45987.605955324078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45987.605955324078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45987.605955324078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45987.605955324078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45987.605955324078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45987.605955324078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45987.605955324078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45987.605955324078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45987.605955324078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45987.605955324078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45987.605955324078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45987.605955324078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45987.605955324078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45987.605955324078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45987.605955324078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45987.605955324078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45987.605955324078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45987.605955324078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45987.605955324078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45987.605955324078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45987.605955324078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45987.605955324078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45987.605955324078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45987.605955324078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45987.605955324078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45987.605955324078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45987.605955324078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45987.605955324078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45987.605955324078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45987.605955324078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45987.605955324078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45987.605955324078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45987.605955324078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45987.605955324078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45987.605955324078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45987.605955324078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45987.605955324078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45987.605955324078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45987.605955324078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45987.605955324078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45987.605955324078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45987.605955324078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45987.605955324078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45987.605955324078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45987.605955324078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45987.605955324078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45987.605955324078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45987.605955324078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45987.605955324078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45987.605955324078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45987.605955324078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45987.605955324078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45987.605955324078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45987.605955324078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45987.605955324078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45987.605955324078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45987.605955324078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45987.605955324078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45987.605955324078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45987.605955324078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45987.605955324078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45987.605955324078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45987.605955324078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45987.605955324078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45987.605955324078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45987.605955324078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45987.605955324078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45987.605955324078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45987.605955324078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45987.605955324078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45987.605955324078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45987.605955324078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45987.605955324078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45987.605955324078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45987.605955324078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45987.605955324078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45987.605955324078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45987.605955324078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45987.605955324078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45987.605955324078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45987.605955324078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45987.605955324078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45987.605955324078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45987.605955324078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45987.605955324078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45987.605955324078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45987.605955324078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45987.605955324078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45987.605955324078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45987.605955324078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45987.605955324078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45987.605955324078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45987.605955324078</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45987.605955324078</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45987.605955324078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45987.605955324078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45987.605955324078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45987.605955324078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45987.605955324078</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45987.605955324078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45987.605955324078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45987.605955324078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45987.605955324078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45987.605955324078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45987.605955324078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45987.605955324078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45987.605955324078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45987.605955324078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45987.605955324078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45987.605955324078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45987.605955324078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45987.605955324078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45987.605955324078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45987.605955324078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45987.605955324078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45987.605955324078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45987.605955324078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45987.605955324078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45987.605955324078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45987.605955324078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45987.605955324078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45987.605955324078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45987.605955324078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45987.605955324078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45987.605955324078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45987.605955324078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45987.605955324078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45987.605955324078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45987.605955324078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45987.605955324078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45987.605955324078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45987.605955324078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45987.605955324078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45987.605955324078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45987.605955324078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45987.605955324078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45987.605955324078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45987.605955324078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45987.605955324078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45987.605955324078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45987.605955324078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45987.605955324078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45987.605955324078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45987.605955324078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45987.605955324078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45987.605955324078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45987.605955324078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45987.605955324078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45987.605955324078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45987.605955324078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45987.605955324078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45987.605955324078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45987.605955324078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45987.605955324078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45987.605955324078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45987.605955324078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45987.605955324078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45987.605955324078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45987.605955324078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45987.605955324078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45987.605955324078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45987.605955324078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45987.605955324078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45987.605955324078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45987.605955324078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45987.605955324078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45987.605955324078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45987.605955324078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45987.605955324078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45987.605955324078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45987.605955324078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45987.605955324078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45987.605955324078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45987.605955324078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45987.605955324078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45987.605955324078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45987.605955324078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45987.605955324078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45987.605955324078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45987.605955324078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45987.605955324078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45987.605955324078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45987.605955324078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45987.605955324078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45987.605955324078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45987.605955324078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45987.605955324078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45987.605955324078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45987.605955324078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45987.605955324078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45987.605955324078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45987.605955324078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45987.605955324078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45987.605955324078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45987.605955324078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45987.605955324078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45987.605955324078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45987.605955324078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45987.605955324078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45987.605955324078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45987.605955324078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45987.605955324078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45987.605955324078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45987.605955324078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45987.605955324078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45987.605955324078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45987.605955324078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45987.605955324078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45987.605955324078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45987.605955324078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45987.605955324078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45987.605955324078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45987.605955324078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45987.605955324078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45987.605955324078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45987.605955324078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45987.605955324078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45987.605955324078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45987.605955324078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45987.605955324078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45987.605955324078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45987.605955324078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45987.605955324078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45987.605955324078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45987.605955324078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45987.605955324078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45987.605955324078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45987.605955324078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45987.605955324078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45987.605955324078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45987.605955324078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45987.605955324078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45987.605955324078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45987.605955324078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45987.605955324078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45987.605955324078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45987.605955324078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45987.605955324078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45987.605955324078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45987.605955324078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45987.605955324078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45987.605955324078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45987.605955324078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45987.605955324078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45987.605955324078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45987.605955324078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45987.605955324078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45987.605955324078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45987.605955324078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45987.605955324078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45987.605955324078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45987.605955324078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45987.605955324078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45987.605955324078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45987.605955324078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45987.605955324078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45987.605955324078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45987.605955324078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45987.605955324078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45987.605955324078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45987.605955324078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45987.605955324078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45987.605955324078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45987.605955324078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45987.605955324078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45987.605955324078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45987.605955324078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45987.605955324078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45987.605955324078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45987.605955324078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45987.605955324078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45987.605955324078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45987.605955324078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45987.605955324078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45987.605955324078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45987.605955324078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45987.605955324078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45987.605955324078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45987.605955324078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45987.605955324078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45987.605955324078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45987.605955324078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45987.605955324078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45987.605955324078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45987.605955324078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45987.605955324078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45987.605955324078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45987.605955324078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45987.605955324078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45987.605955324078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45987.605955324078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45987.605955324078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45987.605955324078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45987.605955324078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45987.605955324078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45987.605955324078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45987.605955324078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45987.605955324078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45987.605955324078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45987.605955324078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45987.605955324078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45987.605955324078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45987.605955324078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45987.605955324078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45987.605955324078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45987.605955324078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45987.605955324078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45987.605955324078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45987.605955324078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45987.605955324078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45987.605955324078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45987.605955324078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45987.605955324078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45987.605955324078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45987.605955324078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45987.605955324078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45987.605955324078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45987.605955324078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45987.605955324078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45987.605955324078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45987.605955324078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45987.605955324078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45987.605955324078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45987.605955324078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45987.605955324078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45987.605955324078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45987.605955324078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45987.605955324078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45987.605955324078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45987.605955324078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45987.605955324078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45987.605955324078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45987.605955324078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45987.605955324078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45987.605955324078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45987.605955324078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45987.605955324078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45987.605955324078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45987.605955324078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45987.605955324078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45987.605955324078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45987.605955324078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45987.605955324078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45987.605955324078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45987.605955324078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45987.605955324078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45987.605955324078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45987.605955324078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45987.605955324078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45987.605955324078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45987.605955324078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45987.605955324078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45987.605955324078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45987.605955324078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45987.605955324078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45987.605955324078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45987.605955324078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45987.605955324078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45987.605955324078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45987.605955324078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45987.605955324078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45987.605955324078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45987.605955324078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45987.605955324078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45987.605955324078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45987.605955324078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45987.605955324078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45987.605955324078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45987.605955324078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45987.605955324078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45987.605955324078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45987.605955324078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45987.605955324078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45987.605955324078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45987.605955324078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45987.605955324078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45987.605955324078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45987.605955324078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45987.605955324078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45987.605955324078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45987.605955324078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45987.605955324078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45987.605955324078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45987.605955324078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45987.605955324078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45987.605955324078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45987.605955324078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45987.605955324078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45987.605955324078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45987.605955324078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45987.605955324078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45987.605955324078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45987.605955324078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45987.605955324078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45987.605955324078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45987.605955324078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45987.605955324078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45987.605955324078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45987.605955324078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45987.605955324078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45987.605955324078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45987.605955324078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45987.605955324078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45987.605955324078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45987.605955324078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45987.605955324078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45987.605955324078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45987.605955324078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45987.605955324078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45987.605955324078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45987.605955324078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45987.605955324078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45987.605955324078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45987.605955324078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45987.605955324078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45987.605955324078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45987.605955324078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45987.605955324078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45987.605955324078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45987.605955324078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45987.605955324078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45987.605955324078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45987.605955324078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45987.605955324078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45987.605955324078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45987.605955324078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45987.605955324078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45987.605955324078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45987.605955324078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45987.605955324078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45987.605955324078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45987.605955324078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45987.605955324078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45987.605955324078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45987.605955324078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45987.605955324078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45987.605955324078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45987.605955324078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45987.605955324078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45987.605955324078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45987.605955324078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45987.605955324078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45987.605955324078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45987.605955324078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45987.605955324078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45987.605955324078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45987.605955324078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45987.605955324078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45987.605955324078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45987.605955324078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45987.605955324078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45987.605955324078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45987.605955324078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45987.605955324078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45987.605955324078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45987.605955324078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45987.605955324078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45987.605955324078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45987.605955324078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45987.605955324078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45987.605955324078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45987.605955324078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45987.605955324078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45987.605955324078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45987.605955324078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45987.605955324078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45987.605955324078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45987.605955324078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45987.605955324078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45987.605955324078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45987.605955324078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45987.605955324078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45987.605955324078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45987.605955324078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45987.605955324078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45987.605955324078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45987.605955324078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45987.605955324078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45987.605955324078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45987.605955324078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45987.605955324078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45987.605955324078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45987.605955324078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45987.605955324078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45987.605955324078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45987.605955324078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45987.605955324078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45987.605955324078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45987.605955324078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45987.605955324078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45987.605955324078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45987.605955324078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45987.605955324078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45987.605955324078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45987.605955324078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45987.605955324078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45987.605955324078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45987.605955324078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45987.605955324078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45987.605955324078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45987.605955324078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45987.605955324078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45987.605955324078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45987.605955324078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45987.605955324078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45987.605955324078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45987.605955324078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45987.605955324078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45987.605955324078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45987.605955324078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45987.605955324078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45987.605955324078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45987.605955324078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45987.605955324078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45987.605955324078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45987.605955324078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45987.605955324078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45987.605955324078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45987.605955324078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45987.605955324078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45987.605955324078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45987.605955324078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45987.605955324078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45987.605955324078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45987.605955324078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45987.605955324078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45987.605955324078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45987.605955324078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45987.605955324078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45987.605955324078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45987.605955324078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45987.605955324078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45987.605955324078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45987.605955324078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45987.605955324078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45987.605955324078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45987.605955324078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45987.605955324078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45987.605955324078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45987.605955324078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45987.605955324078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45987.605955324078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45987.605955324078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45987.605955324078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45987.605955324078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45987.605955324078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45987.605955324078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45987.605955324078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45987.605955324078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45987.605955324078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45987.605955324078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45987.605955324078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45987.605955324078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45987.605955324078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45987.605955324078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45987.605955324078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45987.605955324078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45987.605955324078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45987.605955324078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45987.605955324078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45987.605955324078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45987.605955324078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45987.605955324078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45987.605955324078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45987.605955324078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45987.605955324078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45987.605955324078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45987.605955324078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45987.605955324078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45987.605955324078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45987.605955324078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45987.605955324078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45987.605955324078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45987.605955324078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45987.605955324078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45987.605955324078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45987.605955324078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45987.605955324078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45987.605955324078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45987.605955324078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45987.605955324078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45987.605955324078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45987.605955324078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45987.605955324078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45987.605955324078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45987.605955324078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45987.605955324078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45987.605955324078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45987.605955324078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45987.605955324078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45987.605955324078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45987.605955324078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45987.605955324078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45987.605955324078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45987.605955324078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45987.605955324078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45987.605955324078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45987.605955324078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45987.605955324078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45987.605955324078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45987.605955324078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45987.605955324078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45987.605955324078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45987.605955324078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45987.605955324078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45987.605955324078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45987.605955324078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45987.605955324078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45987.605955324078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45987.605955324078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45987.605955324078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45987.605955324078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45987.605955324078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45987.605955324078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45987.605955324078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45987.605955324078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45987.605955324078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45987.605955324078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45987.605955324078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45987.605955324078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45987.605955324078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45987.605955324078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45987.605955324078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45987.605955324078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45987.605955324078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45987.605955324078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45987.605955324078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45987.605955324078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45987.605955324078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45987.605955324078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45987.605955324078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45987.605955324078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45987.605955324078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45987.605955324078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45987.605955324078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45987.605955324078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45987.605955324078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45987.605955324078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45987.605955324078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45987.605955324078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45987.605955324078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45987.605955324078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45987.605955324078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45987.605955324078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45987.605955324078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45987.605955324078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45987.605955324078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45987.605955324078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45987.605955324078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45987.605955324078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45987.605955324078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45987.605955324078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45987.605955324078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45987.605955324078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45987.605955324078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45987.605955324078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45987.605955324078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45987.605955324078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45987.605955324078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45987.605955324078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45987.605955324078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45987.605955324078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45987.605955324078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45987.605955324078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45987.605955324078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45987.605955324078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45987.605955324078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45987.605955324078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45987.605955324078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45987.605955324078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45987.605955324078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45987.605955324078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45987.605955324078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45987.605955324078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45987.605955324078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45987.605955324078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45987.605955324078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45987.605955324078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45987.605955324078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45987.605955324078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45987.605955324078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45987.605955324078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45987.605955324078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45987.605955324078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45987.605955324078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45987.605955324078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45987.605955324078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45987.605955324078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45987.605955324078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45987.605955324078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45987.605955324078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45987.605955324078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45987.605955324078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45987.605955324078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45987.605955324078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45987.605955324078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45987.605955324078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45987.605955324078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45987.605955324078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45987.605955324078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45987.605955324078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45987.605955324078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45987.605955324078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45987.605955324078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45987.605955324078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45987.605955324078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45987.605955324078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45987.605955324078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45987.605955324078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45987.605955324078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45987.605955324078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45987.605955324078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45987.605955324078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45987.605955324078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45987.605955324078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45987.605955324078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45987.605955324078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45987.605955324078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45987.605955324078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45987.605955324078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45987.605955324078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45987.605955324078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45987.605955324078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45987.605955324078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45987.605955324078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45987.605955324078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45987.605955324078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45987.605955324078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45987.605955324078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45987.605955324078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45987.605955324078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45987.605955324078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45987.605955324078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45987.605955324078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45987.605955324078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45987.605955324078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45987.605955324078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45987.605955324078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45987.605955324078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45987.605955324078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45987.605955324078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45987.605955324078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45987.605955324078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45987.605955324078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45987.605955324078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45987.605955324078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45987.605955324078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45987.605955324078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45987.605955324078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45987.605955324078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45987.605955324078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45987.605955324078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45987.605955324078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45987.605955324078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45987.605955324078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45987.605955324078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45987.605955324078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45987.605955324078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45987.605955324078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45987.605955324078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45987.605955324078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45987.605955324078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45987.605955324078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45987.605955324078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45987.605955324078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45987.605955324078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45987.605955324078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45987.605955324078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45987.605955324078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45987.605955324078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45987.605955324078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45987.605955324078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45987.605955324078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45987.605955324078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45987.605955324078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45987.605955324078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45987.605955324078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45987.605955324078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45987.605955324078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45987.605955324078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45987.605955324078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45987.605955324078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45987.605955324078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45987.605955324078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45987.605955324078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45987.605955324078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45987.605955324078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45987.605955324078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45987.605955324078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45987.605955324078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45987.605955324078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45987.605955324078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45987.605955324078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45987.605955324078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45987.605955324078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45987.605955324078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45987.605955324078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45987.605955324078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45987.605955324078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45987.605955324078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45987.605955324078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45987.605955324078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45987.605955324078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45987.605955324078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45987.605955324078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45987.605955324078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45987.605955324078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45987.605955324078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45987.605955324078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45987.605955324078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45987.605955324078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45987.605955324078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45987.605955324078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45987.605955324078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45987.605955324078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45987.605955324078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45987.605955324078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45987.605955324078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45987.605955324078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45987.605955324078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45987.605955324078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45987.605955324078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45987.605955324078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45987.605955324078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45987.605955324078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45987.605955324078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45987.605955324078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45987.605955324078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45987.605955324078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45987.605955324078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45987.605955324078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45987.605955324078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45987.605955324078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45987.605955324078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45987.605955324078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45987.605955324078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45987.605955324078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45987.605955324078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45987.605955324078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45987.605955324078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45987.605955324078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45987.605955324078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45987.605955324078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45987.605955324078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45987.605955324078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45987.605955324078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45987.605955324078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45987.605955324078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45987.605955324078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45987.605955324078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45987.605955324078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45987.605955324078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45987.605955324078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45987.605955324078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45987.605955324078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45987.605955324078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45987.605955324078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45987.605955324078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45987.605955324078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45987.605955324078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45987.605955324078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45987.605955324078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45987.605955324078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45987.605955324078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45987.605955324078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45987.605955324078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45987.605955324078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45987.605955324078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45987.605955324078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45987.605955324078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45987.605955324078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45987.605955324078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45987.605955324078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45987.605955324078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45987.605955324078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45987.605955324078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45987.605955324078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45987.605955324078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45987.605955324078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45987.605955324078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45987.605955324078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45987.605955324078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45987.605955324078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45987.605955324078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45987.605955324078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45987.605955324078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45987.605955324078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45987.605955324078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45987.605955324078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45987.605955324078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45987.605955324078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45987.605955324078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45987.605955324078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45987.605955324078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45987.605955324078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45987.605955324078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45987.605955324078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45987.605955324078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45987.605955324078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45987.605955324078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45987.605955324078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45987.605955324078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45987.605955324078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45987.605955324078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45987.605955324078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45987.605955324078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45987.605955324078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45987.605955324078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45987.605955324078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45987.605955324078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45987.605955324078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45987.605955324078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45987.605955324078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45987.605955324078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45987.605955324078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45987.605955324078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45987.605955324078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45987.605955324078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45987.605955324078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45987.605955324078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45987.605955324078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45987.605955324078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45987.605955324078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45987.605955324078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45987.605955324078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45987.605955324078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45987.605955324078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45987.605955324078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45987.605955324078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45987.605955324078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45987.605955324078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45987.605955324078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45987.605955324078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45987.605955324078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45987.605955324078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45987.605955324078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45987.605955324078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45987.605955324078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45987.605955324078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45987.605955324078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45987.605955324078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45987.605955324078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45987.605955324078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45987.605955324078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45987.605955324078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45987.605955324078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45987.605955324078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45987.605955324078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45987.605955324078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45987.605955324078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45987.605955324078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45987.605955324078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45987.605955324078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45987.605955324078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45987.605955324078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45987.605955324078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45987.605955324078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45987.605955324078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45987.605955324078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45987.605955324078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45987.605955324078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45987.605955324078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45987.605955324078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45987.605955324078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45987.605955324078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45987.605955324078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45987.605955324078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45987.605955324078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45987.605955324078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45987.605955324078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45987.605955324078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45987.605955324078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45987.605955324078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45987.605955324078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45987.605955324078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45987.605955324078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45987.605955324078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45987.605955324078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45987.605955324078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45987.605955324078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45987.605955324078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45987.605955324078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45987.605955324078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45987.605955324078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45987.605955324078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45987.605955324078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45987.605955324078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45987.605955324078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45987.605955324078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45987.605955324078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45987.605955324078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45987.605955324078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45987.605955324078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45987.605955324078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45987.605955324078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45987.605955324078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45987.605955324078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45987.605955324078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45987.605955324078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45987.605955324078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45987.605955324078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45987.605955324078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45987.605955324078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45987.605955324078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45987.605955324078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45987.605955324078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45987.605955324078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45987.605955324078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45987.605955324078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45987.605955324078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45987.605955324078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45987.605955324078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45987.605955324078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45987.605955324078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45987.605955324078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45987.605955324078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45987.605955324078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45987.605955324078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45987.605955324078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45987.605955324078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45987.605955324078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45987.605955324078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45987.605955324078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45987.605955324078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45987.605955324078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45987.605955324078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45987.605955324078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45987.605955324078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45987.605955324078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45987.605955324078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45987.605955324078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45987.605955324078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45987.605955324078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45987.605955324078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45987.605955324078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45987.605955324078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45987.605955324078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45987.605955324078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45987.605955324078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45987.605955324078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45987.605955324078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45987.605955324078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45987.605955324078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45987.605955324078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45987.605955324078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45987.605955324078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45987.605955324078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45987.605955324078</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45987.605955324078</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284.12523773148132</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45987.605955324078</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45987.605955324078</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45987.605955324078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45987.605955324078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45987.605955324078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45987.605955324078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45987.605955324078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45987.605955324078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45987.605955324078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45987.605955324078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45987.605955324078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45987.605955324078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45987.605955324078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45987.605955324078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45987.605955324078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45987.605955324078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45987.605955324078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45987.605955324078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45987.605955324078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45987.605955324078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45987.605955324078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45987.605955324078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45987.605955324078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45987.605955324078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45987.605955324078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45987.605955324078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45987.605955324078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45987.605955324078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45987.605955324078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45987.605955324078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45987.605955324078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45987.605955324078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45987.605955324078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45987.605955324078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45987.605955324078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45987.605955324078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45987.605955324078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45987.605955324078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45987.605955324078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45987.605955324078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45987.605955324078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45987.605955324078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45987.605955324078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45987.605955324078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45987.605955324078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45987.605955324078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45987.605955324078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45987.605955324078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45987.605955324078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45987.605955324078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45987.605955324078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45987.605955324078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45987.605955324078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45987.605955324078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45987.605955324078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45987.605955324078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45987.605955324078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45987.605955324078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45987.605955324078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45987.605955324078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45987.605955324078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45987.605955324078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45987.605955324078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45987.605955324078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45987.605955324078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45987.605955324078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45987.605955324078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45987.605955324078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45987.605955324078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45987.605955324078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45987.605955324078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45987.605955324078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45987.605955324078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45987.605955324078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45987.605955324078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45987.605955324078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45987.605955324078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45987.605955324078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45987.605955324078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45987.605955324078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45987.605955324078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45987.605955324078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45987.605955324078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45987.605955324078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45987.605955324078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45987.605955324078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45987.605955324078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45987.605955324078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45987.605955324078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45987.605955324078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45987.605955324078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45987.605955324078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45987.605955324078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45987.605955324078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45987.605955324078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45987.605955324078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45987.605955324078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45987.605955324078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45987.605955324078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45987.605955324078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45987.605955324078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45987.605955324078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45987.605955324078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45987.605955324078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45987.605955324078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45987.605955324078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45987.605955324078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45987.605955324078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45987.605955324078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45987.605955324078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45987.605955324078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45987.605955324078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45987.605955324078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45987.605955324078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45987.605955324078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45987.605955324078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45987.605955324078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45987.605955324078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45987.605955324078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45987.605955324078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45987.605955324078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45987.605955324078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45987.605955324078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45987.605955324078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45987.605955324078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45987.605955324078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45987.605955324078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45987.605955324078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45987.605955324078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45987.605955324078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45987.605955324078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45987.605955324078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45987.605955324078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45987.605955324078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45987.605955324078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45987.605955324078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45987.605955324078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45987.605955324078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45987.605955324078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45987.605955324078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45987.605955324078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45987.605955324078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45987.605955324078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45987.605955324078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45987.605955324078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45987.605955324078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45987.605955324078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45987.605955324078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45987.605955324078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45987.605955324078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45987.605955324078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45987.605955324078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45987.605955324078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45987.605955324078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45987.605955324078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45987.605955324078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45987.605955324078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45987.605955324078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45987.605955324078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45987.605955324078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45987.605955324078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45987.605955324078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45987.605955324078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45987.605955324078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45987.605955324078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45987.605955324078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45987.605955324078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45987.605955324078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45987.605955324078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45987.605955324078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45987.605955324078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45987.605955324078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45987.605955324078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45987.605955324078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45987.605955324078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45987.605955324078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45987.605955324078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45987.605955324078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45987.605955324078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45987.605955324078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45987.605955324078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45987.605955324078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45987.605955324078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45987.605955324078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45987.605955324078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45987.605955324078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45987.605955324078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45987.605955324078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45987.605955324078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45987.605955324078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45987.605955324078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45987.605955324078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45987.605955324078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45987.605955324078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45987.605955324078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45987.605955324078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45987.605955324078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45987.605955324078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45987.605955324078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45987.605955324078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45987.605955324078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45987.605955324078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45987.605955324078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45987.605955324078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45987.605955324078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45987.605955324078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45987.605955324078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45987.605955324078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45987.605955324078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45987.605955324078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45987.605955324078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45987.605955324078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45987.605955324078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45987.605955324078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45987.605955324078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45987.605955324078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45987.605955324078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45987.605955324078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45987.605955324078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45987.605955324078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45987.605955324078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45987.605955324078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45987.605955324078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45987.605955324078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45987.605955324078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45987.605955324078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45987.605955324078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45987.605955324078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45987.605955324078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45987.605955324078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45987.605955324078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45987.605955324078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45987.605955324078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45987.605955324078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45987.605955324078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45987.605955324078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45987.605955324078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45987.605955324078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45987.605955324078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45987.605955324078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45987.605955324078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45987.605955324078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45987.605955324078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45987.605955324078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45987.605955324078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45987.605955324078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45987.605955324078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45987.605955324078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45987.605955324078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45987.605955324078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45987.605955324078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45987.605955324078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45987.605955324078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45987.605955324078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45987.605955324078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45987.605955324078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45987.605955324078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45987.605955324078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45987.605955324078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45987.605955324078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45987.605955324078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45987.605955324078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45987.605955324078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45987.605955324078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45987.605955324078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45987.605955324078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45987.605955324078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45987.605955324078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45987.605955324078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45987.605955324078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45987.605955324078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45987.605955324078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45987.605955324078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45987.605955324078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45987.605955324078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45987.605955324078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45987.605955324078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45987.605955324078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45987.605955324078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45987.605955324078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45987.605955324078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45987.605955324078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45987.605955324078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45987.605955324078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45987.605955324078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45987.605955324078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45987.605955324078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45987.605955324078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45987.605955324078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45987.605955324078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45987.605955324078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45987.605955324078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45987.605955324078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45987.605955324078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45987.605955324078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45987.605955324078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45987.605955324078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45987.605955324078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45987.605955324078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45987.605955324078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45987.605955324078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45987.605955324078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45987.605955324078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45987.605955324078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45987.605955324078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45987.605955324078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45987.605955324078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45987.605955324078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45987.605955324078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45987.605955324078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45987.605955324078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45987.605955324078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45987.605955324078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45987.605955324078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45987.605955324078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45987.605955324078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45987.605955324078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45987.605955324078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45987.605955324078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45987.605955324078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45987.605955324078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45987.605955324078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45987.605955324078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45987.605955324078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45987.605955324078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45987.605955324078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45987.605955324078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45987.605955324078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45987.605955324078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45987.605955324078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45987.605955324078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45987.605955324078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45987.605955324078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45987.605955324078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45987.605955324078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45987.605955324078</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95.773895138889202</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61.417078009260877</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38.944844212965108</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6.2326567129639443</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5</v>
      </c>
      <c r="D6" s="37" t="s">
        <v>38120</v>
      </c>
      <c r="E6" s="106" t="s">
        <v>39021</v>
      </c>
      <c r="F6" s="38">
        <v>45987.565740740742</v>
      </c>
      <c r="G6" s="108">
        <f ca="1">IFERROR(NOW()-F6,"")</f>
        <v>4.0214583335909992E-2</v>
      </c>
      <c r="H6" s="38">
        <v>45987.551851851851</v>
      </c>
      <c r="I6" s="37" t="str">
        <f>IFERROR(VLOOKUP(D6,DB!A:F,6,0),"")</f>
        <v>SCECO</v>
      </c>
      <c r="J6" s="37" t="str">
        <f>IFERROR(VLOOKUP(D6,DB!A:G,7,0),"")</f>
        <v>Haj Removal</v>
      </c>
      <c r="K6" s="37" t="s">
        <v>39118</v>
      </c>
      <c r="L6" s="37" t="str">
        <f>IFERROR(VLOOKUP(D6,DB!A:I,9,0),"")</f>
        <v>Latis</v>
      </c>
    </row>
    <row r="7" spans="1:13" s="39" customFormat="1">
      <c r="A7" s="37" t="s">
        <v>39119</v>
      </c>
      <c r="B7" s="37" t="str">
        <f>IFERROR(VLOOKUP(D7,DB!A:K,11,0),"")</f>
        <v>R5</v>
      </c>
      <c r="C7" s="37">
        <v>1</v>
      </c>
      <c r="D7" s="37" t="s">
        <v>33058</v>
      </c>
      <c r="E7" s="106" t="s">
        <v>39021</v>
      </c>
      <c r="F7" s="38">
        <v>45987.579976851855</v>
      </c>
      <c r="G7" s="108">
        <f ca="1">IFERROR(NOW()-F7,"")</f>
        <v>2.5978472222050186E-2</v>
      </c>
      <c r="H7" s="38">
        <v>45987.561226851853</v>
      </c>
      <c r="I7" s="37" t="str">
        <f>IFERROR(VLOOKUP(D7,DB!A:F,6,0),"")</f>
        <v>SCECO</v>
      </c>
      <c r="J7" s="37" t="str">
        <f>IFERROR(VLOOKUP(D7,DB!A:G,7,0),"")</f>
        <v>Dead</v>
      </c>
      <c r="K7" s="37" t="s">
        <v>39118</v>
      </c>
      <c r="L7" s="37" t="str">
        <f>IFERROR(VLOOKUP(D7,DB!A:I,9,0),"")</f>
        <v>Latis</v>
      </c>
    </row>
    <row r="8" spans="1:13" s="39" customFormat="1">
      <c r="A8" s="37" t="s">
        <v>39120</v>
      </c>
      <c r="B8" s="37" t="str">
        <f>IFERROR(VLOOKUP(D8,DB!A:K,11,0),"")</f>
        <v>R5</v>
      </c>
      <c r="C8" s="37">
        <v>2</v>
      </c>
      <c r="D8" s="37" t="s">
        <v>38489</v>
      </c>
      <c r="E8" s="106" t="s">
        <v>39021</v>
      </c>
      <c r="F8" s="38">
        <v>45987.557152777779</v>
      </c>
      <c r="G8" s="108">
        <f ca="1">IFERROR(NOW()-F8,"")</f>
        <v>4.8802546298247762E-2</v>
      </c>
      <c r="H8" s="38">
        <v>45987.550902777781</v>
      </c>
      <c r="I8" s="37" t="str">
        <f>IFERROR(VLOOKUP(D8,DB!A:F,6,0),"")</f>
        <v>SCECO</v>
      </c>
      <c r="J8" s="37" t="str">
        <f>IFERROR(VLOOKUP(D8,DB!A:G,7,0),"")</f>
        <v>Haj Removal</v>
      </c>
      <c r="K8" s="37" t="s">
        <v>39118</v>
      </c>
      <c r="L8" s="37" t="str">
        <f>IFERROR(VLOOKUP(D8,DB!A:I,9,0),"")</f>
        <v>Latis</v>
      </c>
    </row>
    <row r="9" spans="1:13" s="39" customFormat="1">
      <c r="A9" s="37"/>
      <c r="B9" s="37" t="str">
        <f>IFERROR(VLOOKUP(D9,DB!A:K,11,0),"")</f>
        <v/>
      </c>
      <c r="C9" s="37"/>
      <c r="D9" s="37"/>
      <c r="E9" s="37"/>
      <c r="F9" s="38"/>
      <c r="G9" s="108">
        <f ca="1">IFERROR(NOW()-F9,"")</f>
        <v>45987.605955324078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45987.605955324078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45987.605955324078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45987.605955324078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45987.605955324078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45987.605955324078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45987.605955324078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45987.605955324078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45987.605955324078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45987.605955324078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45987.605955324078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45987.605955324078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45987.605955324078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45987.605955324078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45987.605955324078</v>
      </c>
      <c r="H23" s="38"/>
      <c r="I23" s="37" t="str">
        <f>IFERROR(VLOOKUP(D23,DB!A:F,6,0),"")</f>
        <v/>
      </c>
      <c r="J23" s="37" t="str">
        <f>IFERROR(VLOOKUP(D23,DB!A:G,7,0),"")</f>
        <v/>
      </c>
      <c r="K23" s="37"/>
      <c r="L23" s="37" t="str">
        <f>IFERROR(VLOOKUP(D23,DB!A:I,9,0),"")</f>
        <v/>
      </c>
    </row>
    <row r="24" spans="1:12" s="39" customFormat="1">
      <c r="A24" s="37"/>
      <c r="B24" s="147" t="str">
        <f>IFERROR(VLOOKUP(D24,DB!A:K,11,0),"")</f>
        <v/>
      </c>
      <c r="C24" s="37"/>
      <c r="D24" s="37"/>
      <c r="E24" s="37"/>
      <c r="F24" s="38"/>
      <c r="G24" s="148">
        <f ca="1">IFERROR(NOW()-F24,"")</f>
        <v>45987.605955324078</v>
      </c>
      <c r="H24" s="38"/>
      <c r="I24" s="147" t="str">
        <f>IFERROR(VLOOKUP(D24,DB!A:F,6,0),"")</f>
        <v/>
      </c>
      <c r="J24" s="147" t="str">
        <f>IFERROR(VLOOKUP(D24,DB!A:G,7,0),"")</f>
        <v/>
      </c>
      <c r="K24" s="37"/>
      <c r="L24" s="147" t="str">
        <f>IFERROR(VLOOKUP(D24,DB!A:I,9,0),"")</f>
        <v/>
      </c>
    </row>
    <row r="25" spans="1:12" s="39" customFormat="1">
      <c r="A25" s="37"/>
      <c r="B25" s="147" t="str">
        <f>IFERROR(VLOOKUP(D25,DB!A:K,11,0),"")</f>
        <v/>
      </c>
      <c r="C25" s="37"/>
      <c r="D25" s="37"/>
      <c r="E25" s="37"/>
      <c r="F25" s="38"/>
      <c r="G25" s="148">
        <f ca="1">IFERROR(NOW()-F25,"")</f>
        <v>45987.605955324078</v>
      </c>
      <c r="H25" s="38"/>
      <c r="I25" s="147" t="str">
        <f>IFERROR(VLOOKUP(D25,DB!A:F,6,0),"")</f>
        <v/>
      </c>
      <c r="J25" s="147" t="str">
        <f>IFERROR(VLOOKUP(D25,DB!A:G,7,0),"")</f>
        <v/>
      </c>
      <c r="K25" s="37"/>
      <c r="L25" s="147" t="str">
        <f>IFERROR(VLOOKUP(D25,DB!A:I,9,0),"")</f>
        <v/>
      </c>
    </row>
    <row r="26" spans="1:12" s="39" customFormat="1">
      <c r="A26" s="37"/>
      <c r="B26" s="147" t="str">
        <f>IFERROR(VLOOKUP(D26,DB!A:K,11,0),"")</f>
        <v/>
      </c>
      <c r="C26" s="37"/>
      <c r="D26" s="37"/>
      <c r="E26" s="37"/>
      <c r="F26" s="38"/>
      <c r="G26" s="148">
        <f ca="1">IFERROR(NOW()-F26,"")</f>
        <v>45987.605955324078</v>
      </c>
      <c r="H26" s="38"/>
      <c r="I26" s="147" t="str">
        <f>IFERROR(VLOOKUP(D26,DB!A:F,6,0),"")</f>
        <v/>
      </c>
      <c r="J26" s="147" t="str">
        <f>IFERROR(VLOOKUP(D26,DB!A:G,7,0),"")</f>
        <v/>
      </c>
      <c r="K26" s="37"/>
      <c r="L26" s="147" t="str">
        <f>IFERROR(VLOOKUP(D26,DB!A:I,9,0),"")</f>
        <v/>
      </c>
    </row>
    <row r="27" spans="1:12" s="39" customFormat="1">
      <c r="A27" s="37"/>
      <c r="B27" s="147" t="str">
        <f>IFERROR(VLOOKUP(D27,DB!A:K,11,0),"")</f>
        <v/>
      </c>
      <c r="C27" s="37"/>
      <c r="D27" s="37"/>
      <c r="E27" s="37"/>
      <c r="F27" s="38"/>
      <c r="G27" s="148">
        <f ca="1">IFERROR(NOW()-F27,"")</f>
        <v>45987.605955324078</v>
      </c>
      <c r="H27" s="38"/>
      <c r="I27" s="147" t="str">
        <f>IFERROR(VLOOKUP(D27,DB!A:F,6,0),"")</f>
        <v/>
      </c>
      <c r="J27" s="147" t="str">
        <f>IFERROR(VLOOKUP(D27,DB!A:G,7,0),"")</f>
        <v/>
      </c>
      <c r="K27" s="37"/>
      <c r="L27" s="147" t="str">
        <f>IFERROR(VLOOKUP(D27,DB!A:I,9,0),"")</f>
        <v/>
      </c>
    </row>
    <row r="28" spans="1:12" s="39" customFormat="1">
      <c r="A28" s="37"/>
      <c r="B28" s="147" t="str">
        <f>IFERROR(VLOOKUP(D28,DB!A:K,11,0),"")</f>
        <v/>
      </c>
      <c r="C28" s="37"/>
      <c r="D28" s="37"/>
      <c r="E28" s="37"/>
      <c r="F28" s="38"/>
      <c r="G28" s="148">
        <f ca="1">IFERROR(NOW()-F28,"")</f>
        <v>45987.605955324078</v>
      </c>
      <c r="H28" s="38"/>
      <c r="I28" s="147" t="str">
        <f>IFERROR(VLOOKUP(D28,DB!A:F,6,0),"")</f>
        <v/>
      </c>
      <c r="J28" s="147" t="str">
        <f>IFERROR(VLOOKUP(D28,DB!A:G,7,0),"")</f>
        <v/>
      </c>
      <c r="K28" s="37"/>
      <c r="L28" s="147" t="str">
        <f>IFERROR(VLOOKUP(D28,DB!A:I,9,0),"")</f>
        <v/>
      </c>
    </row>
    <row r="29" spans="1:12" s="39" customFormat="1">
      <c r="A29" s="37"/>
      <c r="B29" s="147" t="str">
        <f>IFERROR(VLOOKUP(D29,DB!A:K,11,0),"")</f>
        <v/>
      </c>
      <c r="C29" s="37"/>
      <c r="D29" s="37"/>
      <c r="E29" s="37"/>
      <c r="F29" s="38"/>
      <c r="G29" s="148">
        <f ca="1">IFERROR(NOW()-F29,"")</f>
        <v>45987.605955324078</v>
      </c>
      <c r="H29" s="38"/>
      <c r="I29" s="147" t="str">
        <f>IFERROR(VLOOKUP(D29,DB!A:F,6,0),"")</f>
        <v/>
      </c>
      <c r="J29" s="147" t="str">
        <f>IFERROR(VLOOKUP(D29,DB!A:G,7,0),"")</f>
        <v/>
      </c>
      <c r="K29" s="37"/>
      <c r="L29" s="147" t="str">
        <f>IFERROR(VLOOKUP(D29,DB!A:I,9,0),"")</f>
        <v/>
      </c>
    </row>
    <row r="30" spans="1:12" s="39" customFormat="1">
      <c r="A30" s="37"/>
      <c r="B30" s="147" t="str">
        <f>IFERROR(VLOOKUP(D30,DB!A:K,11,0),"")</f>
        <v/>
      </c>
      <c r="C30" s="37"/>
      <c r="D30" s="37"/>
      <c r="E30" s="37"/>
      <c r="F30" s="38"/>
      <c r="G30" s="148">
        <f ca="1">IFERROR(NOW()-F30,"")</f>
        <v>45987.605955324078</v>
      </c>
      <c r="H30" s="38"/>
      <c r="I30" s="147" t="str">
        <f>IFERROR(VLOOKUP(D30,DB!A:F,6,0),"")</f>
        <v/>
      </c>
      <c r="J30" s="147" t="str">
        <f>IFERROR(VLOOKUP(D30,DB!A:G,7,0),"")</f>
        <v/>
      </c>
      <c r="K30" s="37"/>
      <c r="L30" s="147" t="str">
        <f>IFERROR(VLOOKUP(D30,DB!A:I,9,0),"")</f>
        <v/>
      </c>
    </row>
    <row r="31" spans="1:12" s="39" customFormat="1">
      <c r="A31" s="37"/>
      <c r="B31" s="147" t="str">
        <f>IFERROR(VLOOKUP(D31,DB!A:K,11,0),"")</f>
        <v/>
      </c>
      <c r="C31" s="37"/>
      <c r="D31" s="37"/>
      <c r="E31" s="37"/>
      <c r="F31" s="38"/>
      <c r="G31" s="148">
        <f ca="1">IFERROR(NOW()-F31,"")</f>
        <v>45987.605955324078</v>
      </c>
      <c r="H31" s="38"/>
      <c r="I31" s="147" t="str">
        <f>IFERROR(VLOOKUP(D31,DB!A:F,6,0),"")</f>
        <v/>
      </c>
      <c r="J31" s="147" t="str">
        <f>IFERROR(VLOOKUP(D31,DB!A:G,7,0),"")</f>
        <v/>
      </c>
      <c r="K31" s="37"/>
      <c r="L31" s="147" t="str">
        <f>IFERROR(VLOOKUP(D31,DB!A:I,9,0),"")</f>
        <v/>
      </c>
    </row>
    <row r="32" spans="1:12" s="39" customFormat="1">
      <c r="A32" s="37"/>
      <c r="B32" s="147" t="str">
        <f>IFERROR(VLOOKUP(D32,DB!A:K,11,0),"")</f>
        <v/>
      </c>
      <c r="C32" s="37"/>
      <c r="D32" s="37"/>
      <c r="E32" s="37"/>
      <c r="F32" s="38"/>
      <c r="G32" s="148">
        <f ca="1">IFERROR(NOW()-F32,"")</f>
        <v>45987.605955324078</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ca="1">IFERROR(NOW()-F33,"")</f>
        <v>45987.605955324078</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ca="1">IFERROR(NOW()-F34,"")</f>
        <v>45987.605955324078</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ca="1">IFERROR(NOW()-F35,"")</f>
        <v>45987.605955324078</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ca="1">IFERROR(NOW()-F36,"")</f>
        <v>45987.605955324078</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ca="1">IFERROR(NOW()-F37,"")</f>
        <v>45987.605955324078</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ca="1">IFERROR(NOW()-F38,"")</f>
        <v>45987.605955324078</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ca="1">IFERROR(NOW()-F39,"")</f>
        <v>45987.605955324078</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ca="1">IFERROR(NOW()-F40,"")</f>
        <v>45987.605955324078</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ca="1">IFERROR(NOW()-F41,"")</f>
        <v>45987.605955324078</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ca="1">IFERROR(NOW()-F42,"")</f>
        <v>45987.605955324078</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ca="1">IFERROR(NOW()-F43,"")</f>
        <v>45987.605955324078</v>
      </c>
      <c r="H43" s="38"/>
      <c r="I43" s="147" t="str">
        <f>IFERROR(VLOOKUP(D43,DB!A:F,6,0),"")</f>
        <v/>
      </c>
      <c r="J43" s="147" t="str">
        <f>IFERROR(VLOOKUP(D43,DB!A:G,7,0),"")</f>
        <v/>
      </c>
      <c r="K43" s="37"/>
      <c r="L43" s="147" t="str">
        <f>IFERROR(VLOOKUP(D43,DB!A:I,9,0),"")</f>
        <v/>
      </c>
    </row>
    <row r="44" spans="1:12">
      <c r="A44" s="37"/>
      <c r="B44" s="147" t="str">
        <f>IFERROR(VLOOKUP(D44,DB!A:K,11,0),"")</f>
        <v/>
      </c>
      <c r="C44" s="37"/>
      <c r="D44" s="37"/>
      <c r="E44" s="37"/>
      <c r="F44" s="38"/>
      <c r="G44" s="148">
        <f ca="1">IFERROR(NOW()-F44,"")</f>
        <v>45987.605955324078</v>
      </c>
      <c r="H44" s="38"/>
      <c r="I44" s="147" t="str">
        <f>IFERROR(VLOOKUP(D44,DB!A:F,6,0),"")</f>
        <v/>
      </c>
      <c r="J44" s="147" t="str">
        <f>IFERROR(VLOOKUP(D44,DB!A:G,7,0),"")</f>
        <v/>
      </c>
      <c r="K44" s="37"/>
      <c r="L44" s="147" t="str">
        <f>IFERROR(VLOOKUP(D44,DB!A:I,9,0),"")</f>
        <v/>
      </c>
    </row>
    <row r="45" spans="1:12">
      <c r="A45" s="37"/>
      <c r="B45" s="147" t="str">
        <f>IFERROR(VLOOKUP(D45,DB!A:K,11,0),"")</f>
        <v/>
      </c>
      <c r="C45" s="37"/>
      <c r="D45" s="37"/>
      <c r="E45" s="37"/>
      <c r="F45" s="38"/>
      <c r="G45" s="148">
        <f ca="1">IFERROR(NOW()-F45,"")</f>
        <v>45987.605955324078</v>
      </c>
      <c r="H45" s="38"/>
      <c r="I45" s="147" t="str">
        <f>IFERROR(VLOOKUP(D45,DB!A:F,6,0),"")</f>
        <v/>
      </c>
      <c r="J45" s="147" t="str">
        <f>IFERROR(VLOOKUP(D45,DB!A:G,7,0),"")</f>
        <v/>
      </c>
      <c r="K45" s="37"/>
      <c r="L45" s="147" t="str">
        <f>IFERROR(VLOOKUP(D45,DB!A:I,9,0),"")</f>
        <v/>
      </c>
    </row>
    <row r="46" spans="1:12">
      <c r="A46" s="37"/>
      <c r="B46" s="147" t="str">
        <f>IFERROR(VLOOKUP(D46,DB!A:K,11,0),"")</f>
        <v/>
      </c>
      <c r="C46" s="37"/>
      <c r="D46" s="37"/>
      <c r="E46" s="37"/>
      <c r="F46" s="38"/>
      <c r="G46" s="148">
        <f ca="1">IFERROR(NOW()-F46,"")</f>
        <v>45987.605955324078</v>
      </c>
      <c r="H46" s="38"/>
      <c r="I46" s="147" t="str">
        <f>IFERROR(VLOOKUP(D46,DB!A:F,6,0),"")</f>
        <v/>
      </c>
      <c r="J46" s="147" t="str">
        <f>IFERROR(VLOOKUP(D46,DB!A:G,7,0),"")</f>
        <v/>
      </c>
      <c r="K46" s="37"/>
      <c r="L46" s="147" t="str">
        <f>IFERROR(VLOOKUP(D46,DB!A:I,9,0),"")</f>
        <v/>
      </c>
    </row>
    <row r="47" spans="1:12">
      <c r="A47" s="37"/>
      <c r="B47" s="147" t="str">
        <f>IFERROR(VLOOKUP(D47,DB!A:K,11,0),"")</f>
        <v/>
      </c>
      <c r="C47" s="37"/>
      <c r="D47" s="37"/>
      <c r="E47" s="37"/>
      <c r="F47" s="38"/>
      <c r="G47" s="148">
        <f ca="1">IFERROR(NOW()-F47,"")</f>
        <v>45987.605955324078</v>
      </c>
      <c r="H47" s="38"/>
      <c r="I47" s="147" t="str">
        <f>IFERROR(VLOOKUP(D47,DB!A:F,6,0),"")</f>
        <v/>
      </c>
      <c r="J47" s="147" t="str">
        <f>IFERROR(VLOOKUP(D47,DB!A:G,7,0),"")</f>
        <v/>
      </c>
      <c r="K47" s="37"/>
      <c r="L47" s="147" t="str">
        <f>IFERROR(VLOOKUP(D47,DB!A:I,9,0),"")</f>
        <v/>
      </c>
    </row>
    <row r="48" spans="1:12">
      <c r="A48" s="37"/>
      <c r="B48" s="147" t="str">
        <f>IFERROR(VLOOKUP(D48,DB!A:K,11,0),"")</f>
        <v/>
      </c>
      <c r="C48" s="37"/>
      <c r="D48" s="37"/>
      <c r="E48" s="37"/>
      <c r="F48" s="38"/>
      <c r="G48" s="148">
        <f ca="1">IFERROR(NOW()-F48,"")</f>
        <v>45987.605955324078</v>
      </c>
      <c r="H48" s="38"/>
      <c r="I48" s="147" t="str">
        <f>IFERROR(VLOOKUP(D48,DB!A:F,6,0),"")</f>
        <v/>
      </c>
      <c r="J48" s="147" t="str">
        <f>IFERROR(VLOOKUP(D48,DB!A:G,7,0),"")</f>
        <v/>
      </c>
      <c r="K48" s="37"/>
      <c r="L48" s="147" t="str">
        <f>IFERROR(VLOOKUP(D48,DB!A:I,9,0),"")</f>
        <v/>
      </c>
    </row>
    <row r="49" spans="1:12">
      <c r="A49" s="37"/>
      <c r="B49" s="147" t="str">
        <f>IFERROR(VLOOKUP(D49,DB!A:K,11,0),"")</f>
        <v/>
      </c>
      <c r="C49" s="37"/>
      <c r="D49" s="37"/>
      <c r="E49" s="37"/>
      <c r="F49" s="38"/>
      <c r="G49" s="148">
        <f ca="1">IFERROR(NOW()-F49,"")</f>
        <v>45987.605955324078</v>
      </c>
      <c r="H49" s="38"/>
      <c r="I49" s="147" t="str">
        <f>IFERROR(VLOOKUP(D49,DB!A:F,6,0),"")</f>
        <v/>
      </c>
      <c r="J49" s="147" t="str">
        <f>IFERROR(VLOOKUP(D49,DB!A:G,7,0),"")</f>
        <v/>
      </c>
      <c r="K49" s="37"/>
      <c r="L49" s="147" t="str">
        <f>IFERROR(VLOOKUP(D49,DB!A:I,9,0),"")</f>
        <v/>
      </c>
    </row>
    <row r="50" spans="1:12">
      <c r="A50" s="37"/>
      <c r="B50" s="147" t="str">
        <f>IFERROR(VLOOKUP(D50,DB!A:K,11,0),"")</f>
        <v/>
      </c>
      <c r="C50" s="37"/>
      <c r="D50" s="37"/>
      <c r="E50" s="37"/>
      <c r="F50" s="38"/>
      <c r="G50" s="148">
        <f ca="1">IFERROR(NOW()-F50,"")</f>
        <v>45987.605955324078</v>
      </c>
      <c r="H50" s="38"/>
      <c r="I50" s="147" t="str">
        <f>IFERROR(VLOOKUP(D50,DB!A:F,6,0),"")</f>
        <v/>
      </c>
      <c r="J50" s="147" t="str">
        <f>IFERROR(VLOOKUP(D50,DB!A:G,7,0),"")</f>
        <v/>
      </c>
      <c r="K50" s="37"/>
      <c r="L50" s="147" t="str">
        <f>IFERROR(VLOOKUP(D50,DB!A:I,9,0),"")</f>
        <v/>
      </c>
    </row>
    <row r="51" spans="1:12">
      <c r="A51" s="37"/>
      <c r="B51" s="147" t="str">
        <f>IFERROR(VLOOKUP(D51,DB!A:K,11,0),"")</f>
        <v/>
      </c>
      <c r="C51" s="37"/>
      <c r="D51" s="37"/>
      <c r="E51" s="37"/>
      <c r="F51" s="38"/>
      <c r="G51" s="148">
        <f ca="1">IFERROR(NOW()-F51,"")</f>
        <v>45987.605955324078</v>
      </c>
      <c r="H51" s="38"/>
      <c r="I51" s="147" t="str">
        <f>IFERROR(VLOOKUP(D51,DB!A:F,6,0),"")</f>
        <v/>
      </c>
      <c r="J51" s="147" t="str">
        <f>IFERROR(VLOOKUP(D51,DB!A:G,7,0),"")</f>
        <v/>
      </c>
      <c r="K51" s="37"/>
      <c r="L51" s="147" t="str">
        <f>IFERROR(VLOOKUP(D51,DB!A:I,9,0),"")</f>
        <v/>
      </c>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9" t="s">
        <v>39121</v>
      </c>
      <c r="B2" s="150" t="s">
        <v>5398</v>
      </c>
      <c r="C2" s="125">
        <v>3</v>
      </c>
      <c r="D2" s="80" t="s">
        <v>29367</v>
      </c>
      <c r="E2" s="106" t="s">
        <v>39021</v>
      </c>
      <c r="F2" s="151">
        <v>45987.584652777776</v>
      </c>
      <c r="G2" s="72">
        <f ca="1">IFERROR(NOW()-F2,"-")</f>
        <v>2.1302546301740222E-2</v>
      </c>
      <c r="H2" s="151">
        <v>45987.57608796296</v>
      </c>
      <c r="I2" s="124" t="str">
        <f>IFERROR(VLOOKUP(D2,DB!A:F,6,0),"")</f>
        <v>SCECO</v>
      </c>
      <c r="J2" s="124" t="str">
        <f>IFERROR(VLOOKUP(D2,DB!A:G,7,0),"")</f>
        <v>Dead+No BB Design</v>
      </c>
      <c r="K2" s="127" t="s">
        <v>39122</v>
      </c>
      <c r="L2" s="128" t="str">
        <f>IFERROR(VLOOKUP(D2,DB!A:I,9,0),"")</f>
        <v>Latis</v>
      </c>
    </row>
    <row r="3" spans="1:16382" ht="31.5" customHeight="1">
      <c r="A3"/>
      <c r="B3"/>
      <c r="C3" s="125"/>
      <c r="D3" s="122"/>
      <c r="E3" s="106"/>
      <c r="F3"/>
      <c r="G3" s="72">
        <f ca="1">IFERROR(NOW()-F3,"-")</f>
        <v>45987.605955324078</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45987.605955324078</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45987.605955324078</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45987.605955324078</v>
      </c>
      <c r="H6"/>
      <c r="I6" s="124" t="str">
        <f>IFERROR(VLOOKUP(D6,DB!A:F,6,0),"")</f>
        <v/>
      </c>
      <c r="J6" s="145" t="str">
        <f>IFERROR(VLOOKUP(D6,DB!A:G,7,0),"")</f>
        <v/>
      </c>
      <c r="K6" s="127"/>
      <c r="L6" s="146" t="str">
        <f>IFERROR(VLOOKUP(D6,DB!A:I,9,0),"")</f>
        <v/>
      </c>
    </row>
    <row r="7" spans="1:16382" ht="31.5" customHeight="1">
      <c r="A7"/>
      <c r="B7"/>
      <c r="C7" s="125"/>
      <c r="D7" s="122"/>
      <c r="E7" s="106"/>
      <c r="F7"/>
      <c r="G7" s="72">
        <f ca="1">IFERROR(NOW()-F7,"-")</f>
        <v>45987.605955324078</v>
      </c>
      <c r="H7"/>
      <c r="I7" s="124" t="str">
        <f>IFERROR(VLOOKUP(D7,DB!A:F,6,0),"")</f>
        <v/>
      </c>
      <c r="J7" s="145" t="str">
        <f>IFERROR(VLOOKUP(D7,DB!A:G,7,0),"")</f>
        <v/>
      </c>
      <c r="K7" s="127"/>
      <c r="L7" s="146" t="str">
        <f>IFERROR(VLOOKUP(D7,DB!A:I,9,0),"")</f>
        <v/>
      </c>
    </row>
    <row r="8" spans="1:16382" ht="31.5" customHeight="1">
      <c r="A8" s="123"/>
      <c r="B8" s="124" t="str">
        <f>IFERROR(VLOOKUP(D8,DB!A:K,11,0),"")</f>
        <v/>
      </c>
      <c r="C8" s="125"/>
      <c r="D8" s="124"/>
      <c r="E8" s="106"/>
      <c r="F8" s="126" t="s">
        <v>39123</v>
      </c>
      <c r="G8" s="72" t="str">
        <f t="shared" ref="G8:G9" ca="1" si="0">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45987.605955324078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45987.605955324078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45987.605955324078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45987.605955324078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45987.605955324078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45987.605955324078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45987.605955324078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45987.605955324078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45987.605955324078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45987.605955324078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45987.605955324078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45987.605955324078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45987.605955324078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45987.605955324078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45987.605955324078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45987.605955324078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45987.605955324078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45987.605955324078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45987.605955324078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45987.605955324078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45987.605955324078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45987.605955324078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45987.605955324078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45987.605955324078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45987.605955324078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45987.605955324078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45987.605955324078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45987.605955324078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45987.605955324078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45987.605955324078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45987.605955324078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45987.605955324078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45987.605955324078</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45987.605955324078</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45987.605955324078</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2025-11-26T11:34:33Z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