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93" documentId="120_S{2AC9BD13-BADA-5192-A53E-5A8FF88502F6}" xr6:coauthVersionLast="47" xr6:coauthVersionMax="47" xr10:uidLastSave="{4D7B46C8-2CEE-4132-8BD6-ADA24167694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<sst xmlns="http://schemas.openxmlformats.org/spreadsheetml/2006/main" count="180286" uniqueCount="39128">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</sst>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325.38674664351856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45988.335172569445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45988.335172569445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45988.335172569445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45988.335172569445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45988.335172569445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45988.335172569445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45988.335172569445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45988.335172569445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45988.335172569445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45988.335172569445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45988.335172569445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45988.335172569445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45988.335172569445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45988.335172569445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45988.335172569445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45988.335172569445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45988.335172569445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45988.335172569445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45988.335172569445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45988.335172569445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45988.335172569445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45988.335172569445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45988.335172569445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45988.335172569445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45988.335172569445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45988.335172569445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45988.335172569445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45988.335172569445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45988.335172569445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45988.335172569445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45988.335172569445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45988.335172569445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45988.335172569445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45988.335172569445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45988.335172569445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45988.335172569445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45988.335172569445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45988.335172569445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45988.335172569445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45988.335172569445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45988.335172569445</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9DDF929-649C-42B3-8F3D-03CFDF8E954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tabSelected="1"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163.33533460648323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3.9477535879632342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0.1462142361124279</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39109</v>
      </c>
      <c r="B6" s="58" t="str">
        <f>IFERROR(VLOOKUP(D6,DB!A:K,11,0),"")</f>
        <v>R2</v>
      </c>
      <c r="C6" s="58">
        <v>1</v>
      </c>
      <c r="D6" s="58" t="s">
        <v>27487</v>
      </c>
      <c r="E6" s="81" t="s">
        <v>39021</v>
      </c>
      <c r="F6" s="71">
        <v>45988.317199074074</v>
      </c>
      <c r="G6" s="72">
        <f ca="1">IFERROR(NOW()-F6,"-")</f>
        <v>1.7973495370824821E-2</v>
      </c>
      <c r="H6" s="71">
        <v>45988.311412037037</v>
      </c>
      <c r="I6" s="58" t="str">
        <f>IFERROR(VLOOKUP(D6,DB!A:F,6,0),"")</f>
        <v>SCECO</v>
      </c>
      <c r="J6" s="58" t="str">
        <f>IFERROR(VLOOKUP(D6,DB!A:G,7,0),"")</f>
        <v>Vandalized</v>
      </c>
      <c r="K6" s="82"/>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98"/>
      <c r="B7" s="18" t="str">
        <f>IFERROR(VLOOKUP(D7,DB!A:K,11,0),"")</f>
        <v>R2</v>
      </c>
      <c r="C7" s="18"/>
      <c r="D7" s="18" t="s">
        <v>23329</v>
      </c>
      <c r="E7" s="99"/>
      <c r="F7" s="100"/>
      <c r="G7" s="101">
        <f ca="1">IFERROR(NOW()-F7,"-")</f>
        <v>45988.335172569445</v>
      </c>
      <c r="H7" s="100"/>
      <c r="I7" s="18" t="str">
        <f>IFERROR(VLOOKUP(D7,DB!A:F,6,0),"")</f>
        <v>SCECO+STB</v>
      </c>
      <c r="J7" s="18" t="str">
        <f>IFERROR(VLOOKUP(D7,DB!A:G,7,0),"")</f>
        <v>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45988.335172569445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45988.335172569445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45988.335172569445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45988.335172569445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45988.335172569445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45988.335172569445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45988.335172569445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45988.335172569445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45988.335172569445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45988.335172569445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45988.335172569445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45988.335172569445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45988.335172569445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45988.335172569445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45988.335172569445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45988.335172569445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45988.335172569445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45988.335172569445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45988.335172569445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45988.335172569445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45988.335172569445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45988.335172569445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45988.335172569445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45988.335172569445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45988.335172569445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45988.335172569445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45988.335172569445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45988.335172569445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45988.335172569445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45988.335172569445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45988.335172569445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45988.335172569445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45988.335172569445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45988.335172569445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45988.335172569445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45988.335172569445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45988.335172569445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45988.335172569445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45988.335172569445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45988.335172569445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45988.335172569445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45988.335172569445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45988.335172569445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45988.335172569445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45988.335172569445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45988.335172569445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45988.335172569445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45988.335172569445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45988.335172569445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45988.335172569445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45988.335172569445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45988.335172569445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45988.335172569445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45988.335172569445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45988.335172569445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45988.335172569445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45988.335172569445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45988.335172569445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45988.335172569445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45988.335172569445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45988.335172569445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45988.335172569445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45988.335172569445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45988.335172569445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45988.335172569445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45988.335172569445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45988.335172569445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45988.335172569445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45988.335172569445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45988.335172569445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45988.335172569445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45988.335172569445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45988.335172569445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45988.335172569445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45988.335172569445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45988.335172569445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45988.335172569445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45988.335172569445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45988.335172569445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45988.335172569445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45988.335172569445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45988.335172569445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45988.335172569445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45988.335172569445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45988.335172569445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45988.335172569445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45988.335172569445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45988.335172569445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45988.335172569445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45988.335172569445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45988.335172569445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45988.335172569445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45988.335172569445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45988.335172569445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45988.335172569445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45988.335172569445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45988.335172569445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45988.335172569445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45988.335172569445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45988.335172569445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45988.335172569445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45988.335172569445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45988.335172569445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45988.335172569445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45988.335172569445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45988.335172569445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45988.335172569445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45988.335172569445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45988.335172569445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45988.335172569445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45988.335172569445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45988.335172569445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45988.335172569445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45988.335172569445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45988.335172569445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45988.335172569445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45988.335172569445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45988.335172569445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45988.335172569445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45988.335172569445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45988.335172569445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45988.335172569445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45988.335172569445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45988.335172569445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45988.335172569445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45988.335172569445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45988.335172569445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45988.335172569445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45988.335172569445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45988.335172569445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45988.335172569445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45988.335172569445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45988.335172569445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45988.335172569445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45988.335172569445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45988.335172569445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45988.335172569445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45988.335172569445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45988.335172569445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45988.335172569445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45988.335172569445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45988.335172569445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45988.335172569445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45988.335172569445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45988.335172569445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45988.335172569445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45988.335172569445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45988.335172569445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45988.335172569445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45988.335172569445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45988.335172569445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45988.335172569445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45988.335172569445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45988.335172569445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45988.335172569445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45988.335172569445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45988.335172569445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45988.335172569445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45988.335172569445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45988.335172569445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45988.335172569445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45988.335172569445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45988.335172569445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45988.335172569445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45988.335172569445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45988.335172569445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45988.335172569445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45988.335172569445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45988.335172569445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45988.335172569445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45988.335172569445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45988.335172569445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45988.335172569445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45988.335172569445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45988.335172569445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45988.335172569445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45988.335172569445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45988.335172569445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45988.335172569445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45988.335172569445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45988.335172569445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45988.335172569445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45988.335172569445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45988.335172569445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45988.335172569445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45988.335172569445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45988.335172569445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45988.335172569445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45988.335172569445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45988.335172569445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45988.335172569445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45988.335172569445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45988.335172569445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45988.335172569445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45988.335172569445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45988.335172569445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45988.335172569445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45988.335172569445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45988.335172569445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45988.335172569445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45988.335172569445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45988.335172569445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45988.335172569445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45988.335172569445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45988.335172569445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45988.335172569445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45988.335172569445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45988.335172569445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45988.335172569445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45988.335172569445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45988.335172569445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45988.335172569445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45988.335172569445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45988.335172569445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45988.335172569445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45988.335172569445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45988.335172569445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45988.335172569445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45988.335172569445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45988.335172569445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45988.335172569445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45988.335172569445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45988.335172569445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45988.335172569445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45988.335172569445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45988.335172569445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45988.335172569445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45988.335172569445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45988.335172569445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45988.335172569445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45988.335172569445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45988.335172569445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45988.335172569445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45988.335172569445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45988.335172569445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45988.335172569445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45988.335172569445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45988.335172569445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45988.335172569445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45988.335172569445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45988.335172569445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45988.335172569445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45988.335172569445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45988.335172569445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45988.335172569445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45988.335172569445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45988.335172569445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45988.335172569445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45988.335172569445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45988.335172569445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45988.335172569445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45988.335172569445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45988.335172569445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45988.335172569445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45988.335172569445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45988.335172569445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45988.335172569445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45988.335172569445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45988.335172569445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45988.335172569445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45988.335172569445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45988.335172569445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45988.335172569445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45988.335172569445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45988.335172569445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45988.335172569445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45988.335172569445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45988.335172569445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45988.335172569445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45988.335172569445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45988.335172569445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45988.335172569445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45988.335172569445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45988.335172569445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45988.335172569445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45988.335172569445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45988.335172569445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45988.335172569445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45988.335172569445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45988.335172569445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45988.335172569445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45988.335172569445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45988.335172569445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45988.335172569445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45988.335172569445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45988.335172569445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45988.335172569445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45988.335172569445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45988.335172569445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45988.335172569445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45988.335172569445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45988.335172569445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45988.335172569445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45988.335172569445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45988.335172569445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45988.335172569445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45988.335172569445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45988.335172569445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45988.335172569445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45988.335172569445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45988.335172569445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45988.335172569445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45988.335172569445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45988.335172569445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45988.335172569445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45988.335172569445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45988.335172569445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45988.335172569445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45988.335172569445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45988.335172569445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45988.335172569445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45988.335172569445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45988.335172569445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45988.335172569445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45988.335172569445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45988.335172569445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45988.335172569445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45988.335172569445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45988.335172569445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45988.335172569445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45988.335172569445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45988.335172569445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45988.335172569445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45988.335172569445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45988.335172569445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45988.335172569445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45988.335172569445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45988.335172569445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45988.335172569445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45988.335172569445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45988.335172569445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45988.335172569445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45988.335172569445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45988.335172569445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45988.335172569445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45988.335172569445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45988.335172569445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45988.335172569445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45988.335172569445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45988.335172569445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45988.335172569445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45988.335172569445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45988.335172569445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45988.335172569445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45988.335172569445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45988.335172569445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45988.335172569445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45988.335172569445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45988.335172569445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45988.335172569445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45988.335172569445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45988.335172569445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45988.335172569445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45988.335172569445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45988.335172569445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45988.335172569445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45988.335172569445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45988.335172569445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45988.335172569445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45988.335172569445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45988.335172569445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45988.335172569445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45988.335172569445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45988.335172569445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45988.335172569445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45988.335172569445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45988.335172569445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45988.335172569445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45988.335172569445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45988.335172569445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45988.335172569445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45988.335172569445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45988.335172569445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45988.335172569445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45988.335172569445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45988.335172569445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45988.335172569445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45988.335172569445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45988.335172569445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45988.335172569445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45988.335172569445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45988.335172569445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45988.335172569445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45988.335172569445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45988.335172569445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45988.335172569445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45988.335172569445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45988.335172569445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45988.335172569445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45988.335172569445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45988.335172569445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45988.335172569445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45988.335172569445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45988.335172569445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45988.335172569445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45988.335172569445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45988.335172569445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45988.335172569445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45988.335172569445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45988.335172569445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45988.335172569445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45988.335172569445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45988.335172569445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45988.335172569445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45988.335172569445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45988.335172569445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45988.335172569445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45988.335172569445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45988.335172569445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45988.335172569445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45988.335172569445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45988.335172569445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45988.335172569445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45988.335172569445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45988.335172569445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45988.335172569445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45988.335172569445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45988.335172569445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45988.335172569445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45988.335172569445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45988.335172569445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45988.335172569445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45988.335172569445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45988.335172569445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45988.335172569445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45988.335172569445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45988.335172569445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45988.335172569445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45988.335172569445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45988.335172569445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45988.335172569445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45988.335172569445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45988.335172569445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45988.335172569445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45988.335172569445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45988.335172569445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45988.335172569445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45988.335172569445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45988.335172569445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45988.335172569445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45988.335172569445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45988.335172569445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45988.335172569445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45988.335172569445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45988.335172569445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45988.335172569445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45988.335172569445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45988.335172569445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45988.335172569445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45988.335172569445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45988.335172569445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45988.335172569445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45988.335172569445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45988.335172569445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45988.335172569445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45988.335172569445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45988.335172569445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45988.335172569445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45988.335172569445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45988.335172569445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45988.335172569445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45988.335172569445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45988.335172569445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45988.335172569445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45988.335172569445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45988.335172569445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45988.335172569445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45988.335172569445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45988.335172569445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45988.335172569445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45988.335172569445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45988.335172569445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45988.335172569445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45988.335172569445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45988.335172569445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45988.335172569445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45988.335172569445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45988.335172569445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45988.335172569445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45988.335172569445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45988.335172569445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45988.335172569445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45988.335172569445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45988.335172569445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45988.335172569445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45988.335172569445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45988.335172569445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45988.335172569445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45988.335172569445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45988.335172569445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45988.335172569445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45988.335172569445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45988.335172569445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45988.335172569445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45988.335172569445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45988.335172569445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45988.335172569445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45988.335172569445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45988.335172569445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45988.335172569445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45988.335172569445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45988.335172569445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45988.335172569445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45988.335172569445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45988.335172569445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45988.335172569445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45988.335172569445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45988.335172569445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45988.335172569445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45988.335172569445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45988.335172569445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45988.335172569445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45988.335172569445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45988.335172569445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45988.335172569445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45988.335172569445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45988.335172569445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45988.335172569445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45988.335172569445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45988.335172569445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45988.335172569445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45988.335172569445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45988.335172569445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45988.335172569445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45988.335172569445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45988.335172569445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45988.335172569445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45988.335172569445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45988.335172569445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45988.335172569445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45988.335172569445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45988.335172569445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45988.335172569445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45988.335172569445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45988.335172569445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45988.335172569445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45988.335172569445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45988.335172569445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45988.335172569445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45988.335172569445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45988.335172569445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45988.335172569445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45988.335172569445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45988.335172569445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45988.335172569445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45988.335172569445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45988.335172569445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45988.335172569445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45988.335172569445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45988.335172569445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45988.335172569445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45988.335172569445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45988.335172569445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45988.335172569445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45988.335172569445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45988.335172569445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45988.335172569445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45988.335172569445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45988.335172569445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45988.335172569445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45988.335172569445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45988.335172569445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45988.335172569445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45988.335172569445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45988.335172569445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45988.335172569445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45988.335172569445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45988.335172569445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45988.335172569445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45988.335172569445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45988.335172569445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45988.335172569445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45988.335172569445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45988.335172569445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45988.335172569445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45988.335172569445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45988.335172569445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45988.335172569445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45988.335172569445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45988.335172569445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45988.335172569445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45988.335172569445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45988.335172569445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45988.335172569445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45988.335172569445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45988.335172569445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45988.335172569445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45988.335172569445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45988.335172569445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45988.335172569445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45988.335172569445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45988.335172569445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45988.335172569445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45988.335172569445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45988.335172569445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45988.335172569445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45988.335172569445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45988.335172569445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45988.335172569445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45988.335172569445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45988.335172569445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45988.335172569445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45988.335172569445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45988.335172569445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45988.335172569445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45988.335172569445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45988.335172569445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45988.335172569445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45988.335172569445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45988.335172569445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45988.335172569445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45988.335172569445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45988.335172569445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45988.335172569445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45988.335172569445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45988.335172569445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45988.335172569445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45988.335172569445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45988.335172569445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45988.335172569445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45988.335172569445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45988.335172569445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45988.335172569445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45988.335172569445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45988.335172569445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45988.335172569445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45988.335172569445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45988.335172569445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45988.335172569445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45988.335172569445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45988.335172569445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45988.335172569445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45988.335172569445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45988.335172569445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45988.335172569445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45988.335172569445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45988.335172569445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45988.335172569445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45988.335172569445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45988.335172569445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45988.335172569445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45988.335172569445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45988.335172569445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45988.335172569445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45988.335172569445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45988.335172569445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45988.335172569445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45988.335172569445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45988.335172569445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45988.335172569445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45988.335172569445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45988.335172569445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45988.335172569445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45988.335172569445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45988.335172569445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45988.335172569445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45988.335172569445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45988.335172569445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45988.335172569445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45988.335172569445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45988.335172569445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45988.335172569445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45988.335172569445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45988.335172569445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45988.335172569445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45988.335172569445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45988.335172569445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45988.335172569445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45988.335172569445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45988.335172569445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45988.335172569445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45988.335172569445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45988.335172569445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45988.335172569445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45988.335172569445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45988.335172569445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45988.335172569445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45988.335172569445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45988.335172569445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45988.335172569445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45988.335172569445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45988.335172569445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45988.335172569445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45988.335172569445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45988.335172569445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45988.335172569445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45988.335172569445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45988.335172569445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45988.335172569445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45988.335172569445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45988.335172569445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45988.335172569445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45988.335172569445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45988.335172569445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45988.335172569445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45988.335172569445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45988.335172569445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45988.335172569445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45988.335172569445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45988.335172569445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45988.335172569445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45988.335172569445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45988.335172569445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45988.335172569445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45988.335172569445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45988.335172569445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45988.335172569445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45988.335172569445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45988.335172569445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45988.335172569445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45988.335172569445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45988.335172569445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45988.335172569445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45988.335172569445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45988.335172569445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45988.335172569445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45988.335172569445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45988.335172569445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45988.335172569445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45988.335172569445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45988.335172569445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45988.335172569445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45988.335172569445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45988.335172569445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45988.335172569445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45988.335172569445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45988.335172569445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45988.335172569445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45988.335172569445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45988.335172569445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45988.335172569445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45988.335172569445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45988.335172569445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45988.335172569445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45988.335172569445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45988.335172569445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45988.335172569445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45988.335172569445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45988.335172569445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45988.335172569445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45988.335172569445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45988.335172569445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45988.335172569445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45988.335172569445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45988.335172569445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45988.335172569445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45988.335172569445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45988.335172569445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45988.335172569445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45988.335172569445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45988.335172569445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45988.335172569445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45988.335172569445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45988.335172569445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45988.335172569445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45988.335172569445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45988.335172569445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45988.335172569445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45988.335172569445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45988.335172569445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45988.335172569445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45988.335172569445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45988.335172569445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45988.335172569445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45988.335172569445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45988.335172569445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45988.335172569445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45988.335172569445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45988.335172569445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45988.335172569445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45988.335172569445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45988.335172569445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45988.335172569445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45988.335172569445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45988.335172569445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45988.335172569445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45988.335172569445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45988.335172569445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45988.335172569445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45988.335172569445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45988.335172569445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45988.335172569445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45988.335172569445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45988.335172569445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45988.335172569445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45988.335172569445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45988.335172569445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45988.335172569445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45988.335172569445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45988.335172569445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45988.335172569445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45988.335172569445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45988.335172569445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45988.335172569445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45988.335172569445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45988.335172569445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45988.335172569445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45988.335172569445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45988.335172569445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45988.335172569445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45988.335172569445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45988.335172569445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45988.335172569445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45988.335172569445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45988.335172569445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45988.335172569445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45988.335172569445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45988.335172569445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45988.335172569445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45988.335172569445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45988.335172569445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45988.335172569445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45988.335172569445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45988.335172569445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45988.335172569445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45988.335172569445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45988.335172569445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45988.335172569445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45988.335172569445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45988.335172569445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45988.335172569445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45988.335172569445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45988.335172569445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45988.335172569445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45988.335172569445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45988.335172569445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45988.335172569445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45988.335172569445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45988.335172569445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45988.335172569445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45988.335172569445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45988.335172569445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45988.335172569445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45988.335172569445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45988.335172569445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45988.335172569445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45988.335172569445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45988.335172569445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45988.335172569445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45988.335172569445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45988.335172569445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45988.335172569445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45988.335172569445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45988.335172569445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45988.335172569445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45988.335172569445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45988.335172569445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45988.335172569445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45988.335172569445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45988.335172569445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45988.335172569445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45988.335172569445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45988.335172569445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45988.335172569445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45988.335172569445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45988.335172569445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45988.335172569445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45988.335172569445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45988.335172569445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45988.335172569445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45988.335172569445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45988.335172569445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45988.335172569445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45988.335172569445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45988.335172569445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45988.335172569445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45988.335172569445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45988.335172569445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45988.335172569445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45988.335172569445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45988.335172569445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45988.335172569445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45988.335172569445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45988.335172569445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45988.335172569445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45988.335172569445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45988.335172569445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45988.335172569445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45988.335172569445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45988.335172569445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45988.335172569445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45988.335172569445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45988.335172569445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45988.335172569445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45988.335172569445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45988.335172569445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45988.335172569445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45988.335172569445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45988.335172569445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45988.335172569445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45988.335172569445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45988.335172569445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45988.335172569445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45988.335172569445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45988.335172569445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45988.335172569445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45988.335172569445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45988.335172569445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45988.335172569445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45988.335172569445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45988.335172569445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45988.335172569445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45988.335172569445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45988.335172569445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45988.335172569445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45988.335172569445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45988.335172569445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45988.335172569445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45988.335172569445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45988.335172569445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45988.335172569445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45988.335172569445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45988.335172569445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45988.335172569445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45988.335172569445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45988.335172569445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45988.335172569445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45988.335172569445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45988.335172569445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45988.335172569445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45988.335172569445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45988.335172569445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45988.335172569445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45988.335172569445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45988.335172569445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45988.335172569445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45988.335172569445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45988.335172569445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45988.335172569445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45988.335172569445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45988.335172569445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45988.335172569445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45988.335172569445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45988.335172569445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45988.335172569445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45988.335172569445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45988.335172569445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45988.335172569445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45988.335172569445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45988.335172569445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45988.335172569445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45988.335172569445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45988.335172569445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45988.335172569445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45988.335172569445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45988.335172569445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45988.335172569445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45988.335172569445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45988.335172569445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45988.335172569445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45988.335172569445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45988.335172569445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45988.335172569445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45988.335172569445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45988.335172569445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45988.335172569445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45988.335172569445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45988.335172569445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45988.335172569445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45988.335172569445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45988.335172569445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45988.335172569445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45988.335172569445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45988.335172569445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45988.335172569445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45988.335172569445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45988.335172569445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45988.335172569445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45988.335172569445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45988.335172569445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45988.335172569445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45988.335172569445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45988.335172569445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45988.335172569445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45988.335172569445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45988.335172569445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45988.335172569445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45988.335172569445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45988.335172569445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45988.335172569445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45988.335172569445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45988.335172569445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45988.335172569445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45988.335172569445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45988.335172569445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45988.335172569445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45988.335172569445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45988.335172569445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45988.335172569445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45988.335172569445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45988.335172569445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45988.335172569445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45988.335172569445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45988.335172569445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45988.335172569445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45988.335172569445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45988.335172569445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45988.335172569445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45988.335172569445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45988.335172569445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45988.335172569445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45988.335172569445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45988.335172569445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45988.335172569445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45988.335172569445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45988.335172569445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45988.335172569445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45988.335172569445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45988.335172569445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45988.335172569445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45988.335172569445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45988.335172569445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45988.335172569445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45988.335172569445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45988.335172569445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45988.335172569445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45988.335172569445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45988.335172569445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45988.335172569445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45988.335172569445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45988.335172569445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45988.335172569445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45988.335172569445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45988.335172569445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45988.335172569445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45988.335172569445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45988.335172569445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45988.335172569445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45988.335172569445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45988.335172569445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45988.335172569445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45988.335172569445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45988.335172569445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45988.335172569445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45988.335172569445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45988.335172569445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45988.335172569445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45988.335172569445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45988.335172569445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45988.335172569445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45988.335172569445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45988.335172569445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45988.335172569445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45988.335172569445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45988.335172569445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45988.335172569445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45988.335172569445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45988.335172569445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284.8544549768485</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3</v>
      </c>
      <c r="D3" s="88" t="s">
        <v>39113</v>
      </c>
      <c r="E3" s="91" t="s">
        <v>39021</v>
      </c>
      <c r="F3" s="92"/>
      <c r="G3" s="93">
        <f t="shared" ref="G3:G26" ca="1" si="0">IFERROR(NOW()-F3,"")</f>
        <v>45988.335172569445</v>
      </c>
      <c r="H3" s="92">
        <v>45988.298171296294</v>
      </c>
      <c r="I3" s="92" t="str">
        <f>IFERROR(VLOOKUP(D3,DB!A:F,6,0),"")</f>
        <v>Generator-SG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45988.335172569445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45988.335172569445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45988.335172569445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45988.335172569445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45988.335172569445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45988.335172569445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45988.335172569445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45988.335172569445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45988.335172569445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45988.335172569445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45988.335172569445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45988.335172569445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45988.335172569445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45988.335172569445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45988.335172569445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45988.335172569445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45988.335172569445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45988.335172569445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45988.335172569445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45988.335172569445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45988.335172569445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45988.335172569445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45988.335172569445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45988.335172569445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45988.335172569445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45988.335172569445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45988.335172569445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45988.335172569445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45988.335172569445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45988.335172569445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45988.335172569445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45988.335172569445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45988.335172569445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45988.335172569445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45988.335172569445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45988.335172569445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45988.335172569445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45988.335172569445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45988.335172569445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45988.335172569445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45988.335172569445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45988.335172569445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45988.335172569445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45988.335172569445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45988.335172569445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45988.335172569445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45988.335172569445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45988.335172569445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45988.335172569445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45988.335172569445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45988.335172569445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45988.335172569445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45988.335172569445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45988.335172569445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45988.335172569445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45988.335172569445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45988.335172569445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45988.335172569445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45988.335172569445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45988.335172569445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45988.335172569445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45988.335172569445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45988.335172569445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45988.335172569445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45988.335172569445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45988.335172569445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45988.335172569445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45988.335172569445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45988.335172569445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45988.335172569445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45988.335172569445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45988.335172569445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45988.335172569445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45988.335172569445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45988.335172569445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45988.335172569445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45988.335172569445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45988.335172569445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45988.335172569445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45988.335172569445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45988.335172569445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45988.335172569445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45988.335172569445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45988.335172569445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45988.335172569445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45988.335172569445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45988.335172569445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45988.335172569445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45988.335172569445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45988.335172569445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45988.335172569445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45988.335172569445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45988.335172569445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45988.335172569445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45988.335172569445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45988.335172569445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45988.335172569445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45988.335172569445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45988.335172569445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45988.335172569445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45988.335172569445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45988.335172569445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45988.335172569445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45988.335172569445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45988.335172569445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45988.335172569445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45988.335172569445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45988.335172569445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45988.335172569445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45988.335172569445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45988.335172569445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45988.335172569445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45988.335172569445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45988.335172569445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45988.335172569445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45988.335172569445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45988.335172569445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45988.335172569445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45988.335172569445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45988.335172569445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45988.335172569445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45988.335172569445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45988.335172569445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45988.335172569445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45988.335172569445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45988.335172569445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45988.335172569445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45988.335172569445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45988.335172569445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45988.335172569445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45988.335172569445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45988.335172569445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45988.335172569445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45988.335172569445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45988.335172569445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45988.335172569445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45988.335172569445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45988.335172569445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45988.335172569445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45988.335172569445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45988.335172569445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45988.335172569445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45988.335172569445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45988.335172569445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45988.335172569445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45988.335172569445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45988.335172569445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45988.335172569445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45988.335172569445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45988.335172569445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45988.335172569445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45988.335172569445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45988.335172569445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45988.335172569445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45988.335172569445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45988.335172569445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45988.335172569445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45988.335172569445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45988.335172569445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45988.335172569445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45988.335172569445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45988.335172569445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45988.335172569445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45988.335172569445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45988.335172569445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45988.335172569445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45988.335172569445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45988.335172569445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45988.335172569445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45988.335172569445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45988.335172569445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45988.335172569445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45988.335172569445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45988.335172569445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45988.335172569445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45988.335172569445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45988.335172569445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45988.335172569445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45988.335172569445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45988.335172569445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45988.335172569445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45988.335172569445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45988.335172569445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45988.335172569445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45988.335172569445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45988.335172569445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45988.335172569445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45988.335172569445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45988.335172569445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45988.335172569445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45988.335172569445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45988.335172569445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45988.335172569445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45988.335172569445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45988.335172569445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45988.335172569445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45988.335172569445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45988.335172569445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45988.335172569445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45988.335172569445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45988.335172569445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45988.335172569445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45988.335172569445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45988.335172569445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45988.335172569445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45988.335172569445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45988.335172569445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45988.335172569445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45988.335172569445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45988.335172569445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45988.335172569445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45988.335172569445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45988.335172569445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45988.335172569445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45988.335172569445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45988.335172569445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45988.335172569445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45988.335172569445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45988.335172569445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45988.335172569445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45988.335172569445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45988.335172569445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45988.335172569445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45988.335172569445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45988.335172569445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45988.335172569445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45988.335172569445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45988.335172569445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45988.335172569445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45988.335172569445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45988.335172569445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45988.335172569445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45988.335172569445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45988.335172569445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45988.335172569445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45988.335172569445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45988.335172569445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45988.335172569445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45988.335172569445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45988.335172569445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45988.335172569445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45988.335172569445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45988.335172569445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45988.335172569445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45988.335172569445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45988.335172569445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45988.335172569445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45988.335172569445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45988.335172569445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45988.335172569445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45988.335172569445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45988.335172569445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45988.335172569445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45988.335172569445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45988.335172569445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45988.335172569445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45988.335172569445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45988.335172569445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45988.335172569445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45988.335172569445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45988.335172569445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45988.335172569445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45988.335172569445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45988.335172569445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45988.335172569445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45988.335172569445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45988.335172569445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45988.335172569445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45988.335172569445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45988.335172569445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45988.335172569445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45988.335172569445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45988.335172569445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45988.335172569445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45988.335172569445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45988.335172569445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45988.335172569445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45988.335172569445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45988.335172569445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45988.335172569445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45988.335172569445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45988.335172569445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45988.335172569445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45988.335172569445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45988.335172569445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45988.335172569445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45988.335172569445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45988.335172569445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45988.335172569445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45988.335172569445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45988.335172569445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45988.335172569445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45988.335172569445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45988.335172569445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45988.335172569445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45988.335172569445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45988.335172569445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45988.335172569445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45988.335172569445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45988.335172569445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45988.335172569445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45988.335172569445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45988.335172569445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45988.335172569445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45988.335172569445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45988.335172569445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45988.335172569445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45988.335172569445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45988.335172569445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45988.335172569445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45988.335172569445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45988.335172569445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45988.335172569445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45988.335172569445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45988.335172569445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45988.335172569445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45988.335172569445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45988.335172569445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45988.335172569445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45988.335172569445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45988.335172569445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45988.335172569445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45988.335172569445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45988.335172569445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45988.335172569445</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96.503112384256383</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62.146295254628058</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39.674061458332289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6.9618739583311253</v>
      </c>
      <c r="H5" s="119">
        <v>45981.360798611109</v>
      </c>
      <c r="I5" s="106" t="str">
        <f>IFERROR(VLOOKUP(D5,DB!A:F,6,0),"")</f>
        <v>SCECO</v>
      </c>
      <c r="J5" s="106" t="str">
        <f>IFERROR(VLOOKUP(D5,DB!A:G,7,0),"")</f>
        <v>Dead</v>
      </c>
      <c r="K5" s="106" t="s">
        <v>39122</v>
      </c>
      <c r="L5" s="106" t="str">
        <f>IFERROR(VLOOKUP(D5,DB!A:I,9,0),"")</f>
        <v>Latis</v>
      </c>
    </row>
    <row r="6" spans="1:13" s="39" customFormat="1">
      <c r="A6" s="37" t="s">
        <v>39123</v>
      </c>
      <c r="B6" s="37" t="str">
        <f>IFERROR(VLOOKUP(D6,DB!A:K,11,0),"")</f>
        <v>R5</v>
      </c>
      <c r="C6" s="37">
        <v>3</v>
      </c>
      <c r="D6" s="106" t="s">
        <v>36642</v>
      </c>
      <c r="E6" s="37" t="s">
        <v>39021</v>
      </c>
      <c r="F6" s="148">
        <v>45988.313993055555</v>
      </c>
      <c r="G6" s="108">
        <f ca="1">IFERROR(NOW()-F6,"")</f>
        <v>2.1179513889364898E-2</v>
      </c>
      <c r="H6" s="38">
        <v>45988.301134259258</v>
      </c>
      <c r="I6" s="37" t="str">
        <f>IFERROR(VLOOKUP(D6,DB!A:F,6,0),"")</f>
        <v>Generator-SG</v>
      </c>
      <c r="J6" s="37" t="str">
        <f>IFERROR(VLOOKUP(D6,DB!A:G,7,0),"")</f>
        <v>In progress</v>
      </c>
      <c r="K6" s="37" t="s">
        <v>39124</v>
      </c>
      <c r="L6" s="37" t="str">
        <f>IFERROR(VLOOKUP(D6,DB!A:I,9,0),"")</f>
        <v>Latis</v>
      </c>
    </row>
    <row r="7" spans="1:13" s="39" customFormat="1">
      <c r="A7" s="37"/>
      <c r="B7" s="37" t="str">
        <f>IFERROR(VLOOKUP(D7,DB!A:K,11,0),"")</f>
        <v/>
      </c>
      <c r="C7" s="37"/>
      <c r="D7" s="37"/>
      <c r="E7" s="37"/>
      <c r="F7" s="148"/>
      <c r="G7" s="108">
        <f ca="1">IFERROR(NOW()-F7,"")</f>
        <v>45988.335172569445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45988.335172569445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45988.335172569445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45988.335172569445</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45988.335172569445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45988.335172569445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45988.335172569445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45988.335172569445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45988.335172569445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45988.335172569445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45988.335172569445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45988.335172569445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45988.335172569445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45988.335172569445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45988.335172569445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45988.335172569445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45988.335172569445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45988.335172569445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45988.335172569445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45988.335172569445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45988.335172569445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45988.335172569445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45988.335172569445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45988.335172569445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45988.335172569445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45988.335172569445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45988.335172569445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45988.335172569445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45988.335172569445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45988.335172569445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45988.335172569445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45988.335172569445</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4" t="str">
        <f>IFERROR(VLOOKUP(D2,DB!A:K,11,0),"")</f>
        <v>R6</v>
      </c>
      <c r="C2" s="125">
        <v>1</v>
      </c>
      <c r="D2" s="124" t="s">
        <v>35266</v>
      </c>
      <c r="E2" s="106" t="s">
        <v>39021</v>
      </c>
      <c r="F2" s="72">
        <v>45988.062847222223</v>
      </c>
      <c r="G2" s="72">
        <f ca="1">IFERROR(NOW()-F2,"-")</f>
        <v>0.27232534722134005</v>
      </c>
      <c r="H2" s="72">
        <v>45988.062800925924</v>
      </c>
      <c r="I2" s="124" t="str">
        <f>IFERROR(VLOOKUP(D2,DB!A:F,6,0),"")</f>
        <v>Generator-SG</v>
      </c>
      <c r="J2" s="124" t="str">
        <f>IFERROR(VLOOKUP(D2,DB!A:G,7,0),"")</f>
        <v>Dead</v>
      </c>
      <c r="K2" s="127" t="s">
        <v>39126</v>
      </c>
      <c r="L2" s="128" t="str">
        <f>IFERROR(VLOOKUP(D2,DB!A:I,9,0),"")</f>
        <v>Latis</v>
      </c>
    </row>
    <row r="3" spans="1:16382" ht="31.5" customHeight="1">
      <c r="A3"/>
      <c r="B3" s="124" t="str">
        <f>IFERROR(VLOOKUP(D3,DB!A:K,11,0),"")</f>
        <v/>
      </c>
      <c r="C3" s="125"/>
      <c r="D3" s="124"/>
      <c r="E3" s="106"/>
      <c r="F3"/>
      <c r="G3" s="72">
        <f ca="1">IFERROR(NOW()-F3,"-")</f>
        <v>45988.335172569445</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45988.335172569445</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45988.335172569445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45988.335172569445</v>
      </c>
      <c r="H6" s="126"/>
      <c r="I6" s="124" t="str">
        <f>IFERROR(VLOOKUP(D6,DB!A:F,6,0),"")</f>
        <v/>
      </c>
      <c r="J6" s="124" t="str">
        <f>IFERROR(VLOOKUP(D6,DB!A:G,7,0),"")</f>
        <v/>
      </c>
      <c r="K6" s="127" t="s">
        <v>39127</v>
      </c>
      <c r="L6" s="128" t="str">
        <f>IFERROR(VLOOKUP(D6,DB!A:I,9,0),"")</f>
        <v/>
      </c>
    </row>
    <row r="7" spans="1:16382" ht="31.5" customHeight="1">
      <c r="A7" s="123"/>
      <c r="B7" s="124" t="str">
        <f>IFERROR(VLOOKUP(D7,DB!A:K,11,0),"")</f>
        <v/>
      </c>
      <c r="C7" s="125"/>
      <c r="D7" s="124"/>
      <c r="E7" s="106"/>
      <c r="F7" s="126"/>
      <c r="G7" s="72">
        <f ca="1">IFERROR(NOW()-F7,"-")</f>
        <v>45988.335172569445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45988.335172569445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45988.335172569445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45988.335172569445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45988.335172569445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45988.335172569445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45988.335172569445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45988.335172569445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45988.335172569445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45988.335172569445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45988.335172569445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45988.335172569445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45988.335172569445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45988.335172569445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45988.335172569445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45988.335172569445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45988.335172569445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45988.335172569445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45988.335172569445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45988.335172569445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45988.335172569445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45988.335172569445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45988.335172569445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45988.335172569445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45988.335172569445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45988.335172569445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45988.335172569445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45988.335172569445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45988.335172569445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45988.335172569445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45988.335172569445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45988.335172569445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45988.335172569445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2025-11-27T05:02:57Z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