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63" documentId="120_S{2AC9BD13-BADA-5192-A53E-5A8FF88502F6}" xr6:coauthVersionLast="47" xr6:coauthVersionMax="47" xr10:uidLastSave="{C127EA1A-131C-4CDE-851E-5A356F13D03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4" l="1"/>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<sst xmlns="http://schemas.openxmlformats.org/spreadsheetml/2006/main" count="181528" uniqueCount="39142">
  <si>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</si>
  <si>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</si>
  <si>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</si>
  <si>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</si>
  <si>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</si>
  <si>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</si>
  <si>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</si>
  <si>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</si>
  <si>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</si>
  <si>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</si>
  <si>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</si>
  <si>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</si>
  <si>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</si>
  <si>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</si>
  <si>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</si>
  <si>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</si>
  <si>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</si>
  <si>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</si>
  <si>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</si>
  <si>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</si>
  <si>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</si>
  <si>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</si>
  <si>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</si>
  <si>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</si>
  <si>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</si>
  <si>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</si>
  <si>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</si>
  <si>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</si>
  <si>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</si>
  <si>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</si>
  <si>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</si>
  <si>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</si>
  <si>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</si>
  <si>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</si>
  <si>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</si>
  <si>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</si>
  <si>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</si>
  <si>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</si>
  <si>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</si>
  <si>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</si>
  <si>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</si>
  <si>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</si>
  <si>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</si>
  <si>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</si>
  <si>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</si>
  <si>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</si>
  <si>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</si>
  <si>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</si>
  <si>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</si>
  <si>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</si>
  <si>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</si>
  <si>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</si>
  <si>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</si>
  <si>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</si>
  <si>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</si>
  <si>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</si>
  <si>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</si>
  <si>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</si>
  <si>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</si>
  <si>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</si>
  <si>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</si>
  <si>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</si>
  <si>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</si>
  <si>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</si>
  <si>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</si>
  <si>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</si>
  <si>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</si>
  <si>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</si>
  <si>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</si>
  <si>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</si>
  <si>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</si>
  <si>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</si>
  <si>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</si>
  <si>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</si>
  <si>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</si>
  <si>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</si>
  <si>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</si>
  <si>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</si>
  <si>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</si>
  <si>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</si>
  <si>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</si>
  <si>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</si>
  <si>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</si>
  <si>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</si>
  <si>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</si>
  <si>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</si>
  <si>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</si>
  <si>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</si>
  <si>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</si>
  <si>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</si>
  <si>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</si>
  <si>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</si>
  <si>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</si>
  <si>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</si>
  <si>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</si>
  <si>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</si>
  <si>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</si>
  <si>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</si>
  <si>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</si>
  <si>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</si>
  <si>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</si>
  <si>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</si>
  <si>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</si>
  <si>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</si>
  <si>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</si>
  <si>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</si>
  <si>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</si>
  <si>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</si>
  <si>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</si>
  <si>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</si>
  <si>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</si>
  <si>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</si>
  <si>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</si>
  <si>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</si>
  <si>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</si>
  <si>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</si>
  <si>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</si>
  <si>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</si>
  <si>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</si>
  <si>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</si>
  <si>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</si>
  <si>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</si>
  <si>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</si>
  <si>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</si>
  <si>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</si>
  <si>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</si>
  <si>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</si>
  <si>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</si>
  <si>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</si>
  <si>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</si>
  <si>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</si>
  <si>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</si>
  <si>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</si>
  <si>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</si>
  <si>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</si>
  <si>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</si>
  <si>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</si>
  <si>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</si>
  <si>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</si>
  <si>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</si>
  <si>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</si>
  <si>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</si>
  <si>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</si>
  <si>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</si>
  <si>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</si>
  <si>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</si>
  <si>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</si>
  <si>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</si>
  <si>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</si>
  <si>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</si>
  <si>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</si>
  <si>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</si>
  <si>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</si>
  <si>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</si>
  <si>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</si>
  <si>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</si>
  <si>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</si>
  <si>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</si>
  <si>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</si>
  <si>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</si>
  <si>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</si>
  <si>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</si>
  <si>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</si>
  <si>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</si>
  <si>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</si>
  <si>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</si>
  <si>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</si>
  <si>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</si>
  <si>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</si>
  <si>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</si>
  <si>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</si>
  <si>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</si>
  <si>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</si>
  <si>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</si>
  <si>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</si>
  <si>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</si>
  <si>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</si>
  <si>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</si>
  <si>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</si>
  <si>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</si>
  <si>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</si>
  <si>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</si>
  <si>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</si>
  <si>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</si>
  <si>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</si>
  <si>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</si>
  <si>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</si>
  <si>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</si>
  <si>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</si>
  <si>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</si>
  <si>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</si>
  <si>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</si>
  <si>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</si>
  <si>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</si>
  <si>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</si>
  <si>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</si>
  <si>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</si>
  <si>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</si>
  <si>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</si>
  <si>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</si>
  <si>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</si>
  <si>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</si>
  <si>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</si>
  <si>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</si>
  <si>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</si>
  <si>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</si>
  <si>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</si>
  <si>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</si>
  <si>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</si>
  <si>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</si>
  <si>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</si>
  <si>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</si>
  <si>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</si>
  <si>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</si>
  <si>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</si>
  <si>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</si>
  <si>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</si>
  <si>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</si>
  <si>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</si>
  <si>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</si>
  <si>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</si>
  <si>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</si>
  <si>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</si>
  <si>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</si>
  <si>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</si>
  <si>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</si>
  <si>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</si>
  <si>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</si>
  <si>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</si>
  <si>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</si>
  <si>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</si>
  <si>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</si>
  <si>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</si>
  <si>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</si>
  <si>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</si>
  <si>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</si>
  <si>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</si>
  <si>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</si>
  <si>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</si>
  <si>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</si>
  <si>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</si>
  <si>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</si>
  <si>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</si>
  <si>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</si>
  <si>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</si>
  <si>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</si>
  <si>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</si>
  <si>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</si>
  <si>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</si>
  <si>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</si>
  <si>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</si>
  <si>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</si>
  <si>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</si>
  <si>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</si>
  <si>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</si>
  <si>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</si>
  <si>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</si>
  <si>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</si>
  <si>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</si>
  <si>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</si>
  <si>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</si>
  <si>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</si>
  <si>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</si>
  <si>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</si>
  <si>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</si>
  <si>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</si>
  <si>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</si>
  <si>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</si>
  <si>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</si>
  <si>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</si>
  <si>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</si>
  <si>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</si>
  <si>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</si>
  <si>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</si>
  <si>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</si>
  <si>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</si>
  <si>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</si>
  <si>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</si>
  <si>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</si>
  <si>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</si>
  <si>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</si>
  <si>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</si>
  <si>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</si>
  <si>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</si>
  <si>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</si>
  <si>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</si>
  <si>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</si>
  <si>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</si>
  <si>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</si>
  <si>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</si>
  <si>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</si>
  <si>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</si>
  <si>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</si>
  <si>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</si>
  <si>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</si>
  <si>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</si>
  <si>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</si>
  <si>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</si>
  <si>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</si>
  <si>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</si>
  <si>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</si>
  <si>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</si>
  <si>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</si>
  <si>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</si>
  <si>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</si>
  <si>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</si>
  <si>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</si>
  <si>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</si>
  <si>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</si>
  <si>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</si>
  <si>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</si>
  <si>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</si>
  <si>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</si>
  <si>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</si>
  <si>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</si>
  <si>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</si>
  <si>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</si>
  <si>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</si>
  <si>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</si>
  <si>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</si>
  <si>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</si>
  <si>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</si>
  <si>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</si>
  <si>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</si>
  <si>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</si>
  <si>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</si>
  <si>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</si>
  <si>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</si>
  <si>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</si>
  <si>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</si>
  <si>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</si>
  <si>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</si>
  <si>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</si>
  <si>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</si>
  <si>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</si>
  <si>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</si>
  <si>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</si>
  <si>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</si>
  <si>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</si>
  <si>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</si>
  <si>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</si>
  <si>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</si>
  <si>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</si>
  <si>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</si>
  <si>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</si>
  <si>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</si>
  <si>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</si>
  <si>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</si>
  <si>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</si>
  <si>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</si>
  <si>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</si>
  <si>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</si>
  <si>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</si>
  <si>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</si>
  <si>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</si>
  <si>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</si>
  <si>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</si>
  <si>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</si>
  <si>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</si>
  <si>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</si>
  <si>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</si>
  <si>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</si>
  <si>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</si>
  <si>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</si>
  <si>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</si>
  <si>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</si>
  <si>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</si>
  <si>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</si>
  <si>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</si>
  <si>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</si>
  <si>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</si>
  <si>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</si>
  <si>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</si>
  <si>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</si>
  <si>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</si>
  <si>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</si>
  <si>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</si>
  <si>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</si>
  <si>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</si>
  <si>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</si>
  <si>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</si>
  <si>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</si>
  <si>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</si>
  <si>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</si>
  <si>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</si>
  <si>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</si>
  <si>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</si>
  <si>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</si>
  <si>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</si>
  <si>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</si>
  <si>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</si>
  <si>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</si>
  <si>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</si>
  <si>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</si>
  <si>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</si>
  <si>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</si>
  <si>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</si>
  <si>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</si>
  <si>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</si>
  <si>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</si>
  <si>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</si>
  <si>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</si>
  <si>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</si>
  <si>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</si>
  <si>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</si>
  <si>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</si>
  <si>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</si>
  <si>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</si>
  <si>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</si>
  <si>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</si>
  <si>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</si>
  <si>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</si>
  <si>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</si>
  <si>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</si>
  <si>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</si>
  <si>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</si>
  <si>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</si>
  <si>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</si>
  <si>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</si>
  <si>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</si>
  <si>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</si>
  <si>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</si>
  <si>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</si>
  <si>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</si>
  <si>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</si>
  <si>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</si>
  <si>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</si>
  <si>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</si>
  <si>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</si>
  <si>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</si>
  <si>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</si>
  <si>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</si>
  <si>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</si>
  <si>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</si>
  <si>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</si>
  <si>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</si>
  <si>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</si>
  <si>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</si>
  <si>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</si>
  <si>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</si>
  <si>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</si>
  <si>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</si>
  <si>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</si>
  <si>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</si>
  <si>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</si>
  <si>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</si>
  <si>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</si>
  <si>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</si>
  <si>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</si>
  <si>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</si>
  <si>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</si>
  <si>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</si>
  <si>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</si>
  <si>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</si>
  <si>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</si>
  <si>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</si>
  <si>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</si>
  <si>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</si>
  <si>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</si>
  <si>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</si>
  <si>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</si>
  <si>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</si>
  <si>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</si>
  <si>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</si>
  <si>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</si>
  <si>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</si>
  <si>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</si>
  <si>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</si>
  <si>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</si>
  <si>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</si>
  <si>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</si>
  <si>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</si>
  <si>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</si>
  <si>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</si>
  <si>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</si>
  <si>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</si>
  <si>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</si>
  <si>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</si>
  <si>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</si>
  <si>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</si>
  <si>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</si>
  <si>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</si>
  <si>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</si>
  <si>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</si>
  <si>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</si>
  <si>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</si>
  <si>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</si>
  <si>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</si>
  <si>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</si>
  <si>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</si>
  <si>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</si>
  <si>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</si>
  <si>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</si>
  <si>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</si>
  <si>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</si>
  <si>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</si>
  <si>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</si>
  <si>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</si>
  <si>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</si>
  <si>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</si>
  <si>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</si>
  <si>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</si>
  <si>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</si>
  <si>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</si>
  <si>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</si>
  <si>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</si>
  <si>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</si>
  <si>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</si>
  <si>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</si>
  <si>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</si>
  <si>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</si>
  <si>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</si>
  <si>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</si>
  <si>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</si>
  <si>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</si>
  <si>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</si>
  <si>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</si>
  <si>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</si>
  <si>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</si>
  <si>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</si>
  <si>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</si>
  <si>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</si>
  <si>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</si>
  <si>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</si>
  <si>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</si>
  <si>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</si>
  <si>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</si>
  <si>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</si>
  <si>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</si>
  <si>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</si>
  <si>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</si>
  <si>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</si>
  <si>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</si>
  <si>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</si>
  <si>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</si>
  <si>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</si>
  <si>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</si>
  <si>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</si>
  <si>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</si>
  <si>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</si>
  <si>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</si>
  <si>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</si>
  <si>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</si>
  <si>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</si>
  <si>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</si>
  <si>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</si>
  <si>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</si>
  <si>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</si>
  <si>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</si>
  <si>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</si>
  <si>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</si>
  <si>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</si>
  <si>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</si>
  <si>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</si>
  <si>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</si>
  <si>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</si>
  <si>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</si>
  <si>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</si>
  <si>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</si>
  <si>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</si>
  <si>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</si>
  <si>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</si>
  <si>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</si>
  <si>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</si>
  <si>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</si>
  <si>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</si>
  <si>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</si>
  <si>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</si>
  <si>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</si>
  <si>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</si>
  <si>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</si>
  <si>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</si>
  <si>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</si>
  <si>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</si>
  <si>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</si>
  <si>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</si>
  <si>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</si>
  <si>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</si>
  <si>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</si>
  <si>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</si>
  <si>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</si>
  <si>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</si>
  <si>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</si>
  <si>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</si>
  <si>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</si>
  <si>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</si>
  <si>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</si>
  <si>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</si>
  <si>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</si>
  <si>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</si>
  <si>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</si>
  <si>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</si>
  <si>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</si>
  <si>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</si>
  <si>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</si>
  <si>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</si>
  <si>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</si>
  <si>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</si>
  <si>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</si>
  <si>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</si>
  <si>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</si>
  <si>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</si>
  <si>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</si>
  <si>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</si>
  <si>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</si>
  <si>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</si>
  <si>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</si>
  <si>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</si>
  <si>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</si>
  <si>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</si>
  <si>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</si>
  <si>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</si>
  <si>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</si>
  <si>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</si>
  <si>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</si>
  <si>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</si>
  <si>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</si>
  <si>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</si>
  <si>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</si>
  <si>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</si>
  <si>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</si>
  <si>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</si>
  <si>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</si>
  <si>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</si>
  <si>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</si>
  <si>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</si>
  <si>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</si>
  <si>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</si>
  <si>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</si>
  <si>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</si>
  <si>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</si>
  <si>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</si>
  <si>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</si>
  <si>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</si>
  <si>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</si>
  <si>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</si>
  <si>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</si>
  <si>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</si>
  <si>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</si>
  <si>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</si>
  <si>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</si>
  <si>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</si>
  <si>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</si>
  <si>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</si>
  <si>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</si>
  <si>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</si>
  <si>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</si>
  <si>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</si>
  <si>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</si>
  <si>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</si>
  <si>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</si>
  <si>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</si>
  <si>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</si>
  <si>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</si>
  <si>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</si>
  <si>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</si>
  <si>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</si>
  <si>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</si>
  <si>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</si>
  <si>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</si>
  <si>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</si>
  <si>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</si>
  <si>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</si>
  <si>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</si>
  <si>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</si>
  <si>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</si>
  <si>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</si>
  <si>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</si>
  <si>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</si>
  <si>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</si>
  <si>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</si>
  <si>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</si>
  <si>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</si>
  <si>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</si>
  <si>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</si>
  <si>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</si>
  <si>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</si>
  <si>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</si>
  <si>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</si>
  <si>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</si>
  <si>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</si>
  <si>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</si>
  <si>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</si>
  <si>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</si>
  <si>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</si>
  <si>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</si>
  <si>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</si>
  <si>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</si>
  <si>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</si>
  <si>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</si>
  <si>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</si>
  <si>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</si>
  <si>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</si>
  <si>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</si>
  <si>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</si>
  <si>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</si>
  <si>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</si>
  <si>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</si>
  <si>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</si>
  <si>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</si>
  <si>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</si>
  <si>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</si>
  <si>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</si>
  <si>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</si>
  <si>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</si>
  <si>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</si>
  <si>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</si>
  <si>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</si>
  <si>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</si>
  <si>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</si>
  <si>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</si>
  <si>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</si>
  <si>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</si>
  <si>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</si>
  <si>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</si>
  <si>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</si>
  <si>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</si>
  <si>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</si>
  <si>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</si>
  <si>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</si>
  <si>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</si>
  <si>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</si>
  <si>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</si>
  <si>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</si>
  <si>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</si>
  <si>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</si>
  <si>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</si>
  <si>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</si>
  <si>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</si>
  <si>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</si>
  <si>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</si>
  <si>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</si>
  <si>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</si>
  <si>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</si>
  <si>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</si>
  <si>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</si>
  <si>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</si>
  <si>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</si>
  <si>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</si>
  <si>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</si>
  <si>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</si>
  <si>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</si>
  <si>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</si>
  <si>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</si>
  <si>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</si>
  <si>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</si>
  <si>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</si>
  <si>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</si>
  <si>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</si>
  <si>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</si>
  <si>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</si>
  <si>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</si>
  <si>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</si>
  <si>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</si>
  <si>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</si>
  <si>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</si>
  <si>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</si>
  <si>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</si>
  <si>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</si>
  <si>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</si>
  <si>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</si>
  <si>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</si>
  <si>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</si>
  <si>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</si>
  <si>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</si>
  <si>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</si>
  <si>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</si>
  <si>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</si>
  <si>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</si>
  <si>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</si>
  <si>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</si>
  <si>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</si>
  <si>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</si>
  <si>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</si>
  <si>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</si>
  <si>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</si>
  <si>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</si>
  <si>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</si>
  <si>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</si>
  <si>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</si>
  <si>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</si>
  <si>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</si>
  <si>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</si>
  <si>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</si>
  <si>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</si>
  <si>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</si>
  <si>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</si>
  <si>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</si>
  <si>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</si>
  <si>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</si>
  <si>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</si>
  <si>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</si>
  <si>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</si>
  <si>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</si>
  <si>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</si>
  <si>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</si>
  <si>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</si>
  <si>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</si>
  <si>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</si>
  <si>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</si>
  <si>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</si>
  <si>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</si>
  <si>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</si>
  <si>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</si>
  <si>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</si>
  <si>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</si>
  <si>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</si>
  <si>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</si>
  <si>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</si>
  <si>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</si>
  <si>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</si>
  <si>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</si>
  <si>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</si>
  <si>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</si>
  <si>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</si>
  <si>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</si>
  <si>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</si>
  <si>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</si>
  <si>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</si>
  <si>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</si>
  <si>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</si>
  <si>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</si>
  <si>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</si>
  <si>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</si>
  <si>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</si>
  <si>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</si>
  <si>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</si>
  <si>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</si>
  <si>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</si>
  <si>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</si>
  <si>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</si>
  <si>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</si>
  <si>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</si>
  <si>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</si>
  <si>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</si>
  <si>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</si>
  <si>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</si>
  <si>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</si>
  <si>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</si>
  <si>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</si>
  <si>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</si>
  <si>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</si>
  <si>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</si>
  <si>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</si>
  <si>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</si>
  <si>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</si>
  <si>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</si>
  <si>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</si>
  <si>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</si>
  <si>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</si>
  <si>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</si>
  <si>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</si>
  <si>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</si>
  <si>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</si>
  <si>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</si>
  <si>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</si>
  <si>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</si>
  <si>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</si>
  <si>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</si>
  <si>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</si>
  <si>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</si>
  <si>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</si>
  <si>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</si>
  <si>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</si>
  <si>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</si>
  <si>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</si>
  <si>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</si>
  <si>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</si>
  <si>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</si>
  <si>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</si>
  <si>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</si>
  <si>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</si>
  <si>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</si>
  <si>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</si>
  <si>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</si>
  <si>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</si>
  <si>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</si>
  <si>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</si>
  <si>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</si>
  <si>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</si>
  <si>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</si>
  <si>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</si>
  <si>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</si>
  <si>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</si>
  <si>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</si>
  <si>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</si>
  <si>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</si>
  <si>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</si>
  <si>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</si>
  <si>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</si>
  <si>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</si>
  <si>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</si>
  <si>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</si>
  <si>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</si>
  <si>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</si>
  <si>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</si>
  <si>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</si>
  <si>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</si>
  <si>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</si>
  <si>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</si>
  <si>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</si>
  <si>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</si>
  <si>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</si>
  <si>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</si>
  <si>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</si>
  <si>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</si>
  <si>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</si>
  <si>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</si>
  <si>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</si>
  <si>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</si>
  <si>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</si>
  <si>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</si>
  <si>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</si>
  <si>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</si>
  <si>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</si>
  <si>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</si>
  <si>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</si>
  <si>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</si>
  <si>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</si>
  <si>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</si>
  <si>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</si>
  <si>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</si>
  <si>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</si>
  <si>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</si>
  <si>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</si>
  <si>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</si>
  <si>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</si>
  <si>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</si>
  <si>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</si>
  <si>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</si>
  <si>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</si>
  <si>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</si>
  <si>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</si>
  <si>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</si>
  <si>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</si>
  <si>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</si>
  <si>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</si>
  <si>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</si>
  <si>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</si>
  <si>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</si>
  <si>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</si>
  <si>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</si>
  <si>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</si>
  <si>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</si>
  <si>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</si>
  <si>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</si>
  <si>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</si>
  <si>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</si>
  <si>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</si>
  <si>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</si>
  <si>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</si>
  <si>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</si>
  <si>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</si>
  <si>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</si>
  <si>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</si>
  <si>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</si>
  <si>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</si>
  <si>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</si>
  <si>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</si>
  <si>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</si>
  <si>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</si>
  <si>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</si>
  <si>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</si>
  <si>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</si>
  <si>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</si>
  <si>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</si>
  <si>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</si>
  <si>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</si>
  <si>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</si>
  <si>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</si>
  <si>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</si>
  <si>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</si>
  <si>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</si>
  <si>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</si>
  <si>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</si>
  <si>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</si>
  <si>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</si>
  <si>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</si>
  <si>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</si>
  <si>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</si>
  <si>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</si>
  <si>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</si>
  <si>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</si>
  <si>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</si>
  <si>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</si>
  <si>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</si>
  <si>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</si>
  <si>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</si>
  <si>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</si>
  <si>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</si>
  <si>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</si>
  <si>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</si>
  <si>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</si>
  <si>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</si>
  <si>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</si>
  <si>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</si>
  <si>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</si>
  <si>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</si>
  <si>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</si>
  <si>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</si>
  <si>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</si>
  <si>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</si>
  <si>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</si>
  <si>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</si>
  <si>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</si>
  <si>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</si>
  <si>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</si>
  <si>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</si>
  <si>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</si>
  <si>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</si>
  <si>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</si>
  <si>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</si>
  <si>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</si>
  <si>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</si>
  <si>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</si>
  <si>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</si>
  <si>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</si>
  <si>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</si>
  <si>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</si>
  <si>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</si>
  <si>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</si>
  <si>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</si>
  <si>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</si>
  <si>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</si>
  <si>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</si>
  <si>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</si>
  <si>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</si>
  <si>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</si>
  <si>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</si>
  <si>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</si>
  <si>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</si>
  <si>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</si>
  <si>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</si>
  <si>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</si>
  <si>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</si>
  <si>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</si>
  <si>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</si>
  <si>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</si>
  <si>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</si>
  <si>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</si>
  <si>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</si>
  <si>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</si>
  <si>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</si>
  <si>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</si>
  <si>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</si>
  <si>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</si>
  <si>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</si>
  <si>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</si>
  <si>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</si>
  <si>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</si>
  <si>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</si>
  <si>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</si>
  <si>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</si>
  <si>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</si>
  <si>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</si>
  <si>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</si>
  <si>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</si>
  <si>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</si>
  <si>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</si>
  <si>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</si>
  <si>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</si>
  <si>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</si>
  <si>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</si>
  <si>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</si>
  <si>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</si>
  <si>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</si>
  <si>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</si>
  <si>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</si>
  <si>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</si>
  <si>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</si>
  <si>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</si>
  <si>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</si>
  <si>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</si>
  <si>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</si>
  <si>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</si>
  <si>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</si>
  <si>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</si>
  <si>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</si>
  <si>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</si>
  <si>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</si>
  <si>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</si>
  <si>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</si>
  <si>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</si>
  <si>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</si>
  <si>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</si>
  <si>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</si>
  <si>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</si>
  <si>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</si>
  <si>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</si>
  <si>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</si>
  <si>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</si>
  <si>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</si>
  <si>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</si>
  <si>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</si>
  <si>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</si>
  <si>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</si>
  <si>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</si>
  <si>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</si>
  <si>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</si>
  <si>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</si>
  <si>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</si>
  <si>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</si>
  <si>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</si>
  <si>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</si>
  <si>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</si>
  <si>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</si>
  <si>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</si>
  <si>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</si>
  <si>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</si>
  <si>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</si>
  <si>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</si>
  <si>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</si>
  <si>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</si>
  <si>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</si>
  <si>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</si>
  <si>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</si>
  <si>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</si>
  <si>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</si>
  <si>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</si>
  <si>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</si>
  <si>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</si>
  <si>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</si>
  <si>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</si>
  <si>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</si>
  <si>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</si>
  <si>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</si>
  <si>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</si>
  <si>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</si>
  <si>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</si>
  <si>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</si>
  <si>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</si>
  <si>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</si>
  <si>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</si>
  <si>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</si>
  <si>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</si>
  <si>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</si>
  <si>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</si>
  <si>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</si>
  <si>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</si>
  <si>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</si>
  <si>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</si>
  <si>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</si>
  <si>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</si>
  <si>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</si>
  <si>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</si>
  <si>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</si>
  <si>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</si>
  <si>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</si>
  <si>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</si>
  <si>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</si>
  <si>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</si>
  <si>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</si>
  <si>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</si>
  <si>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</si>
  <si>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</si>
  <si>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</si>
  <si>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</si>
  <si>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</si>
  <si>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</si>
  <si>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</si>
  <si>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</si>
  <si>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</si>
  <si>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</si>
  <si>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</si>
  <si>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</si>
  <si>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</si>
  <si>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</si>
  <si>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</si>
  <si>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</si>
  <si>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</si>
  <si>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</si>
  <si>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</si>
  <si>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</si>
  <si>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</si>
  <si>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</si>
  <si>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</si>
  <si>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</si>
  <si>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</si>
  <si>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</si>
  <si>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</si>
  <si>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</si>
  <si>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</si>
  <si>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</si>
  <si>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</si>
  <si>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</si>
  <si>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</si>
  <si>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</si>
  <si>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</si>
  <si>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</si>
  <si>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</si>
  <si>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</si>
  <si>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</si>
  <si>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</si>
  <si>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</si>
  <si>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</si>
  <si>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</si>
  <si>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</si>
  <si>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</si>
  <si>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</si>
  <si>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</si>
  <si>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</si>
  <si>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</si>
  <si>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</si>
  <si>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</si>
  <si>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</si>
  <si>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</si>
  <si>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</si>
  <si>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</si>
  <si>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</si>
  <si>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</si>
  <si>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</si>
  <si>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</si>
  <si>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</si>
  <si>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</si>
  <si>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</si>
  <si>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</si>
  <si>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</si>
  <si>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</si>
  <si>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</si>
  <si>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</si>
  <si>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</si>
  <si>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</si>
  <si>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</si>
  <si>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</si>
  <si>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</si>
  <si>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</si>
  <si>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</si>
  <si>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</si>
  <si>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</si>
  <si>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</si>
  <si>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</si>
  <si>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</si>
  <si>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</si>
  <si>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</si>
  <si>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</si>
  <si>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</si>
  <si>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</si>
  <si>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</si>
  <si>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</si>
  <si>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</si>
  <si>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</si>
  <si>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</si>
  <si>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</si>
  <si>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</si>
  <si>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</si>
  <si>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</si>
  <si>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</si>
  <si>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</si>
  <si>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</si>
  <si>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</si>
  <si>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</si>
  <si>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</si>
  <si>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</si>
  <si>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</si>
  <si>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</si>
  <si>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</si>
  <si>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</si>
  <si>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</si>
  <si>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</si>
  <si>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</si>
  <si>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</si>
  <si>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</si>
  <si>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</si>
  <si>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</si>
  <si>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</si>
  <si>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</si>
  <si>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</si>
  <si>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</si>
  <si>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</si>
  <si>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</si>
  <si>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</si>
  <si>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</si>
  <si>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</si>
  <si>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</si>
  <si>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</si>
  <si>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</si>
  <si>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</si>
  <si>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</si>
  <si>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</si>
  <si>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</si>
  <si>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</si>
  <si>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</si>
  <si>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</si>
  <si>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</si>
  <si>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</si>
  <si>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</si>
  <si>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</si>
  <si>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</si>
  <si>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</si>
  <si>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</si>
  <si>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</si>
  <si>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</si>
  <si>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</si>
  <si>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</si>
  <si>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</si>
  <si>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</si>
  <si>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</si>
  <si>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</si>
  <si>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</si>
  <si>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</si>
  <si>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</si>
  <si>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</si>
  <si>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</si>
  <si>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</si>
  <si>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</si>
  <si>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</si>
  <si>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</si>
  <si>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</si>
  <si>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</si>
  <si>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</si>
  <si>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</si>
  <si>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</si>
  <si>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</si>
  <si>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</si>
  <si>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</si>
  <si>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</si>
  <si>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</si>
  <si>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</si>
  <si>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</si>
  <si>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</si>
  <si>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</si>
  <si>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</si>
  <si>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</si>
  <si>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</si>
  <si>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</si>
  <si>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</si>
  <si>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</si>
  <si>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</si>
  <si>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</si>
  <si>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</si>
  <si>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</si>
  <si>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</si>
  <si>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</si>
  <si>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</si>
  <si>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</si>
  <si>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</si>
  <si>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</si>
  <si>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</si>
  <si>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</si>
  <si>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</si>
  <si>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</si>
  <si>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</si>
  <si>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</si>
  <si>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</si>
  <si>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</si>
  <si>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</si>
  <si>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</si>
  <si>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</si>
  <si>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</si>
  <si>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</si>
  <si>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</si>
  <si>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</si>
  <si>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</si>
  <si>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</si>
  <si>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</si>
  <si>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</si>
  <si>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</si>
  <si>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</si>
  <si>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</si>
  <si>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</si>
  <si>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</si>
  <si>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</si>
  <si>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</si>
  <si>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</si>
  <si>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</si>
  <si>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</si>
  <si>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</si>
  <si>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</si>
  <si>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</si>
  <si>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</si>
  <si>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</si>
  <si>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</si>
  <si>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</si>
  <si>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</si>
  <si>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</si>
  <si>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</si>
  <si>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</si>
  <si>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</si>
  <si>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</si>
  <si>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</si>
  <si>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</si>
  <si>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</si>
  <si>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</si>
  <si>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</si>
  <si>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</si>
  <si>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</si>
  <si>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</si>
  <si>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</si>
  <si>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</si>
  <si>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</si>
  <si>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</si>
  <si>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</si>
  <si>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</si>
  <si>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</si>
  <si>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</si>
  <si>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</si>
  <si>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</si>
  <si>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</si>
  <si>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</si>
  <si>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</si>
  <si>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</si>
  <si>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</si>
  <si>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</si>
  <si>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</si>
  <si>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</si>
  <si>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</si>
  <si>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</si>
  <si>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</si>
  <si>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</si>
  <si>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</si>
  <si>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</si>
  <si>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</si>
  <si>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</si>
  <si>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</si>
  <si>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</si>
  <si>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</si>
  <si>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</si>
  <si>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</si>
  <si>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</si>
  <si>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</si>
  <si>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</si>
  <si>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</si>
  <si>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</si>
  <si>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</si>
  <si>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</si>
  <si>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</si>
  <si>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</si>
  <si>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</si>
  <si>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</si>
  <si>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</si>
  <si>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</si>
  <si>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</si>
  <si>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</si>
  <si>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</si>
  <si>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</si>
  <si>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</si>
  <si>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</si>
  <si>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</si>
  <si>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</si>
  <si>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</si>
  <si>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</si>
  <si>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</si>
  <si>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</si>
  <si>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</si>
  <si>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</si>
  <si>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</si>
  <si>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</si>
  <si>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</si>
  <si>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</si>
  <si>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</si>
  <si>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</si>
  <si>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</si>
  <si>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</si>
  <si>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</si>
  <si>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</si>
  <si>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</si>
  <si>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</si>
  <si>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</si>
  <si>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</si>
  <si>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</si>
  <si>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</si>
  <si>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</si>
  <si>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</si>
  <si>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</si>
  <si>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</si>
  <si>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</si>
  <si>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</si>
  <si>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</si>
  <si>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</si>
  <si>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</si>
  <si>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</si>
  <si>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</si>
  <si>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</si>
  <si>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</si>
  <si>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</si>
  <si>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</si>
  <si>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</si>
  <si>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</si>
  <si>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</si>
  <si>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</si>
  <si>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</si>
  <si>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</si>
  <si>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</si>
  <si>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</si>
  <si>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</si>
  <si>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</si>
  <si>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</si>
  <si>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</si>
  <si>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</si>
  <si>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</si>
  <si>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</si>
  <si>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</si>
  <si>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</si>
  <si>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</si>
  <si>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</si>
  <si>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</si>
  <si>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</si>
  <si>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</si>
  <si>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</si>
  <si>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</si>
  <si>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</si>
  <si>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</si>
  <si>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</si>
  <si>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</si>
  <si>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</si>
  <si>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</si>
  <si>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</si>
  <si>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</si>
  <si>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</si>
  <si>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</si>
  <si>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</si>
  <si>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</si>
  <si>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</si>
  <si>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</si>
  <si>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</si>
  <si>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</si>
  <si>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</si>
  <si>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</si>
  <si>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</si>
  <si>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</si>
  <si>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</si>
  <si>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</si>
  <si>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</si>
  <si>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</si>
  <si>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</si>
  <si>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</si>
  <si>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</si>
  <si>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</si>
  <si>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</si>
  <si>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</si>
  <si>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</si>
  <si>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</si>
  <si>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</si>
  <si>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</si>
  <si>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</si>
  <si>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</si>
  <si>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</si>
  <si>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</si>
  <si>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</si>
  <si>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</si>
  <si>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</si>
  <si>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</si>
  <si>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</si>
  <si>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</si>
  <si>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</si>
  <si>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</si>
  <si>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</si>
  <si>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</si>
  <si>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</si>
  <si>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</si>
  <si>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</si>
  <si>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</si>
  <si>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</si>
  <si>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</si>
  <si>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</si>
  <si>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</si>
  <si>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</si>
  <si>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</si>
  <si>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</si>
  <si>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</si>
  <si>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</si>
  <si>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</si>
  <si>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</si>
  <si>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</si>
  <si>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</si>
  <si>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</si>
  <si>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</si>
  <si>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</si>
  <si>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</si>
  <si>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</si>
  <si>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</si>
  <si>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</si>
  <si>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</si>
  <si>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</si>
  <si>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</si>
  <si>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</si>
  <si>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</si>
  <si>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</si>
  <si>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</si>
  <si>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</si>
  <si>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</si>
  <si>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</si>
  <si>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</si>
  <si>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</si>
  <si>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</si>
  <si>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</si>
  <si>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</si>
  <si>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</si>
  <si>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</si>
  <si>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</si>
  <si>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</si>
  <si>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</si>
  <si>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</si>
  <si>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</si>
  <si>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</si>
  <si>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</si>
  <si>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</si>
  <si>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</si>
  <si>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</si>
  <si>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</si>
  <si>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</si>
  <si>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</si>
  <si>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</si>
  <si>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</si>
  <si>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</si>
  <si>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</si>
  <si>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</si>
  <si>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</si>
  <si>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</si>
  <si>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</si>
  <si>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</si>
  <si>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</si>
  <si>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</si>
  <si>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</si>
  <si>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</si>
  <si>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</si>
  <si>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</si>
  <si>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</si>
  <si>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</si>
  <si>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</si>
  <si>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</si>
  <si>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</si>
  <si>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</si>
  <si>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</si>
  <si>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</si>
  <si>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</si>
  <si>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</si>
  <si>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</si>
  <si>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</si>
  <si>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</si>
  <si>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</si>
  <si>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</si>
  <si>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</si>
  <si>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</si>
  <si>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</si>
  <si>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</si>
  <si>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</si>
  <si>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</si>
  <si>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</si>
  <si>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</si>
  <si>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</si>
  <si>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</si>
  <si>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</si>
  <si>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</si>
  <si>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</si>
  <si>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</si>
  <si>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</si>
  <si>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</si>
  <si>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</si>
  <si>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</si>
  <si>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</si>
  <si>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</si>
  <si>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</si>
  <si>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</si>
  <si>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</si>
  <si>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</si>
  <si>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</si>
  <si>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</si>
  <si>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</si>
  <si>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</si>
  <si>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</si>
  <si>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</si>
  <si>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</si>
  <si>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</si>
  <si>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</si>
  <si>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</si>
  <si>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</si>
  <si>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</si>
  <si>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</si>
  <si>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</si>
  <si>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</si>
  <si>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</si>
  <si>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</si>
  <si>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</si>
  <si>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</si>
  <si>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</si>
  <si>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</si>
  <si>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</si>
  <si>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</si>
  <si>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</si>
  <si>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</si>
  <si>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</si>
  <si>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</si>
  <si>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</si>
  <si>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</si>
  <si>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</si>
  <si>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</si>
  <si>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</si>
  <si>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</si>
  <si>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</si>
  <si>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</si>
  <si>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</si>
  <si>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</si>
  <si>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</si>
  <si>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</si>
  <si>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</si>
  <si>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</si>
  <si>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</si>
  <si>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</si>
  <si>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</si>
  <si>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</si>
  <si>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</si>
  <si>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</si>
  <si>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</si>
  <si>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</si>
  <si>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</si>
  <si>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</si>
  <si>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</si>
  <si>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</si>
  <si>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</si>
  <si>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</si>
  <si>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</si>
  <si>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</si>
  <si>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</si>
  <si>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</si>
  <si>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</si>
  <si>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</si>
  <si>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</si>
  <si>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</si>
  <si>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</si>
  <si>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</si>
  <si>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</si>
  <si>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</si>
  <si>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</si>
  <si>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</si>
  <si>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</si>
  <si>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</si>
  <si>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</si>
  <si>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</si>
  <si>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</si>
  <si>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</si>
  <si>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</si>
  <si>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</si>
  <si>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</si>
  <si>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</si>
  <si>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</si>
  <si>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</si>
  <si>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</si>
  <si>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</si>
  <si>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</si>
  <si>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</si>
  <si>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</si>
  <si>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</si>
  <si>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</si>
  <si>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</si>
  <si>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</si>
  <si>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</si>
  <si>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</si>
  <si>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</si>
  <si>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</si>
  <si>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</si>
  <si>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</si>
  <si>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</si>
  <si>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</si>
  <si>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</si>
  <si>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</si>
  <si>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</si>
  <si>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</si>
  <si>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</si>
  <si>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</si>
  <si>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</si>
  <si>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</si>
  <si>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</si>
  <si>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</si>
  <si>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</si>
  <si>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</si>
  <si>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</si>
  <si>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</si>
  <si>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</si>
  <si>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</si>
  <si>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</si>
  <si>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</si>
  <si>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</si>
  <si>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</si>
  <si>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</si>
  <si>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</si>
  <si>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</si>
  <si>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</si>
  <si>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</si>
  <si>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</si>
  <si>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</si>
  <si>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</si>
  <si>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</si>
  <si>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</si>
  <si>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</si>
  <si>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</si>
  <si>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</si>
  <si>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</si>
  <si>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</si>
  <si>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</si>
  <si>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</si>
  <si>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</si>
  <si>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</si>
  <si>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</si>
  <si>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</si>
  <si>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</si>
  <si>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</si>
  <si>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</si>
  <si>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</si>
  <si>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</si>
  <si>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</si>
  <si>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</si>
  <si>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</si>
  <si>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</si>
  <si>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</si>
  <si>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</si>
  <si>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</si>
  <si>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</si>
  <si>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</si>
  <si>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</si>
  <si>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</si>
  <si>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</si>
  <si>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</si>
  <si>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</si>
  <si>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</si>
  <si>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</si>
  <si>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</si>
  <si>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</si>
  <si>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</si>
  <si>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</si>
  <si>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</si>
  <si>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</si>
  <si>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</si>
  <si>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</si>
  <si>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</si>
  <si>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</si>
  <si>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</si>
  <si>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</si>
  <si>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</si>
  <si>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</si>
  <si>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</si>
  <si>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</si>
  <si>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</si>
  <si>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</si>
  <si>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</si>
  <si>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</si>
  <si>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</si>
  <si>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</si>
  <si>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</si>
  <si>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</si>
  <si>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</si>
  <si>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</si>
  <si>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</si>
  <si>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</si>
  <si>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</si>
  <si>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</si>
  <si>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</si>
  <si>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</si>
  <si>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</si>
  <si>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</si>
  <si>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</si>
  <si>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</si>
  <si>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</si>
  <si>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</si>
  <si>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</si>
  <si>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</si>
  <si>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</si>
  <si>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</si>
  <si>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</si>
  <si>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</si>
  <si>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</si>
  <si>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</si>
  <si>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</si>
  <si>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</si>
  <si>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</si>
  <si>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</si>
  <si>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</si>
  <si>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</si>
  <si>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</si>
  <si>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</si>
  <si>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</si>
  <si>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</si>
  <si>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</si>
  <si>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</si>
  <si>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</si>
  <si>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</si>
  <si>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</si>
  <si>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</si>
  <si>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</si>
  <si>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</si>
  <si>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</si>
  <si>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</si>
  <si>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</si>
  <si>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</si>
  <si>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</si>
  <si>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</si>
  <si>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</si>
  <si>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</si>
  <si>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</si>
  <si>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</si>
  <si>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</si>
  <si>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</si>
  <si>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</si>
  <si>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</si>
  <si>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</si>
  <si>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</si>
  <si>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</si>
  <si>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</si>
  <si>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</si>
  <si>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</si>
  <si>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</si>
  <si>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</si>
  <si>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</si>
  <si>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</si>
  <si>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</si>
  <si>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</si>
  <si>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</si>
  <si>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</si>
  <si>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</si>
  <si>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</si>
  <si>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</si>
  <si>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</si>
  <si>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</si>
  <si>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</si>
  <si>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</si>
  <si>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</si>
  <si>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</si>
  <si>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</si>
  <si>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</si>
  <si>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</si>
  <si>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</si>
  <si>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</si>
  <si>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</si>
  <si>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</si>
  <si>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</si>
  <si>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</si>
  <si>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</si>
  <si>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</si>
  <si>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</si>
  <si>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</si>
  <si>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</si>
  <si>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</si>
  <si>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</si>
  <si>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</si>
  <si>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</si>
  <si>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</si>
  <si>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</si>
  <si>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</si>
  <si>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</si>
  <si>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</si>
  <si>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</si>
  <si>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</si>
  <si>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</si>
  <si>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</si>
  <si>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</si>
  <si>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</si>
  <si>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</si>
  <si>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</si>
  <si>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</si>
  <si>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</si>
  <si>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</si>
  <si>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</si>
  <si>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</si>
  <si>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</si>
  <si>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</si>
  <si>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</si>
  <si>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</si>
  <si>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</si>
  <si>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</si>
  <si>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</si>
  <si>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</si>
  <si>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</si>
  <si>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</si>
  <si>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</si>
  <si>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</si>
  <si>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</si>
  <si>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</si>
  <si>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</si>
  <si>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</si>
  <si>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</si>
  <si>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</si>
  <si>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</si>
  <si>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</si>
  <si>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</si>
  <si>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</si>
  <si>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</si>
  <si>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</si>
  <si>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</si>
  <si>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</si>
  <si>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</si>
  <si>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</si>
  <si>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</si>
  <si>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</si>
  <si>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</si>
  <si>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</si>
  <si>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</si>
  <si>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</si>
  <si>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</si>
  <si>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</si>
  <si>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</si>
  <si>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</si>
  <si>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</si>
  <si>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</si>
  <si>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</si>
  <si>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</si>
  <si>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</si>
  <si>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</si>
  <si>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</si>
  <si>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</si>
  <si>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</si>
  <si>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</si>
  <si>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</si>
  <si>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</si>
  <si>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</si>
  <si>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</si>
  <si>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</si>
  <si>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</si>
  <si>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</si>
  <si>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</si>
  <si>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</si>
  <si>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</si>
  <si>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</si>
  <si>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</si>
  <si>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</si>
  <si>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</si>
  <si>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</si>
  <si>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</si>
  <si>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</si>
  <si>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</si>
  <si>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</si>
  <si>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</si>
  <si>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</si>
  <si>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</si>
  <si>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</si>
  <si>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</si>
  <si>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</si>
  <si>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</si>
  <si>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</si>
  <si>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</si>
  <si>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</si>
  <si>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</si>
  <si>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</si>
  <si>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</si>
  <si>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</si>
  <si>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</si>
  <si>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</si>
  <si>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</si>
  <si>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</si>
  <si>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</si>
  <si>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</si>
  <si>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</si>
  <si>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</si>
  <si>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</si>
  <si>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</si>
  <si>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</si>
  <si>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</si>
  <si>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</si>
  <si>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</si>
  <si>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</si>
  <si>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</si>
  <si>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</si>
  <si>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</si>
  <si>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</si>
  <si>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</si>
  <si>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</si>
  <si>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</si>
  <si>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</si>
  <si>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</si>
  <si>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</si>
  <si>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</si>
  <si>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</si>
  <si>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</si>
  <si>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</si>
  <si>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</si>
  <si>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</si>
  <si>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</si>
  <si>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</si>
  <si>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</si>
  <si>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</si>
  <si>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</si>
  <si>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</si>
  <si>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</si>
  <si>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</si>
  <si>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</si>
  <si>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</si>
  <si>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</si>
  <si>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</si>
  <si>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</si>
  <si>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</si>
  <si>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</si>
  <si>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</si>
  <si>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</si>
  <si>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</si>
  <si>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</si>
  <si>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</si>
  <si>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</si>
  <si>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</si>
  <si>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</si>
  <si>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</si>
  <si>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</si>
  <si>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</si>
  <si>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</si>
  <si>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</si>
  <si>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</si>
  <si>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</si>
  <si>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</si>
  <si>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</si>
  <si>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</si>
  <si>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</si>
  <si>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</si>
  <si>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</si>
  <si>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</si>
  <si>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</si>
  <si>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</si>
  <si>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</si>
  <si>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</si>
  <si>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</si>
  <si>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</si>
  <si>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</si>
  <si>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</si>
  <si>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</si>
  <si>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</si>
  <si>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</si>
  <si>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</si>
  <si>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</si>
  <si>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</si>
  <si>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</si>
  <si>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</si>
  <si>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</si>
  <si>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</si>
  <si>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</si>
  <si>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</si>
  <si>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</si>
  <si>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</si>
  <si>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</si>
  <si>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</si>
  <si>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</si>
  <si>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</si>
  <si>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</si>
  <si>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</si>
  <si>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</si>
  <si>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</si>
  <si>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</si>
  <si>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</si>
  <si>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</si>
  <si>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</si>
  <si>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</si>
  <si>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</si>
  <si>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</si>
  <si>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</si>
  <si>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</si>
  <si>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</si>
  <si>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</si>
  <si>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</si>
  <si>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</si>
  <si>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</si>
  <si>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</si>
  <si>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</si>
  <si>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</si>
  <si>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</si>
  <si>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</si>
  <si>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</si>
  <si>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</si>
  <si>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</si>
  <si>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</si>
  <si>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</si>
  <si>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</si>
  <si>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</si>
  <si>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</si>
  <si>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</si>
  <si>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</si>
  <si>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</si>
  <si>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</si>
  <si>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</si>
  <si>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</si>
  <si>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</si>
  <si>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</si>
  <si>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</si>
  <si>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</si>
  <si>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</si>
  <si>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</si>
  <si>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</si>
  <si>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</si>
  <si>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</si>
  <si>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</si>
  <si>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</si>
  <si>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</si>
  <si>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</si>
  <si>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</si>
  <si>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</si>
  <si>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</si>
  <si>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</si>
  <si>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</si>
  <si>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</si>
  <si>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</si>
  <si>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</si>
  <si>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</si>
  <si>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</si>
  <si>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</si>
  <si>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</si>
  <si>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</si>
  <si>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</si>
  <si>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</si>
  <si>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</si>
  <si>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</si>
  <si>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</si>
  <si>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</si>
  <si>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</si>
  <si>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</si>
  <si>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</si>
  <si>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</si>
  <si>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</si>
  <si>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</si>
  <si>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</si>
  <si>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</si>
  <si>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</si>
  <si>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</si>
  <si>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</si>
  <si>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</si>
  <si>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</si>
  <si>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</si>
  <si>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</si>
  <si>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</si>
  <si>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</si>
  <si>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</si>
  <si>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</si>
  <si>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</si>
  <si>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</si>
  <si>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</si>
  <si>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</si>
  <si>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</si>
  <si>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</si>
  <si>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</si>
  <si>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</si>
  <si>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</si>
  <si>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</si>
  <si>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</si>
  <si>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</si>
  <si>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</si>
  <si>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</si>
  <si>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</si>
  <si>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</si>
  <si>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</si>
  <si>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</si>
  <si>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</si>
  <si>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</si>
  <si>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</si>
  <si>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</si>
  <si>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</si>
  <si>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</si>
  <si>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</si>
  <si>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</si>
  <si>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</si>
  <si>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</si>
  <si>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</si>
  <si>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</si>
  <si>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</si>
  <si>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</si>
  <si>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</si>
  <si>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</si>
  <si>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</si>
  <si>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</si>
  <si>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</si>
  <si>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</si>
  <si>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</si>
  <si>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</si>
  <si>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</si>
  <si>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</si>
  <si>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</si>
  <si>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</si>
  <si>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</si>
  <si>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</si>
  <si>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</si>
  <si>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</si>
  <si>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</si>
  <si>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</si>
  <si>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</si>
  <si>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</si>
  <si>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</si>
  <si>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</si>
  <si>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</si>
  <si>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</si>
  <si>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</si>
  <si>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</si>
  <si>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</si>
  <si>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</si>
  <si>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</si>
  <si>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</si>
  <si>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</si>
  <si>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</si>
  <si>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</si>
  <si>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</si>
  <si>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</si>
  <si>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</si>
  <si>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</si>
  <si>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</si>
  <si>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</si>
  <si>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</si>
  <si>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</si>
  <si>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</si>
  <si>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</si>
  <si>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</si>
  <si>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</si>
  <si>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</si>
  <si>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</si>
  <si>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</si>
  <si>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</si>
  <si>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</si>
  <si>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</si>
  <si>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</si>
  <si>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</si>
  <si>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</si>
  <si>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</si>
  <si>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</si>
  <si>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</si>
  <si>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</si>
  <si>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</si>
  <si>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</si>
  <si>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</si>
  <si>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</si>
  <si>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</si>
  <si>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</si>
  <si>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</si>
  <si>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</si>
  <si>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</si>
  <si>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</si>
  <si>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</si>
  <si>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</si>
  <si>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</si>
  <si>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</si>
  <si>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</si>
  <si>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</si>
  <si>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</si>
  <si>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</si>
  <si>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</si>
  <si>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</si>
  <si>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</si>
  <si>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</si>
  <si>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</si>
  <si>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</si>
  <si>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</si>
  <si>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</si>
  <si>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</si>
  <si>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</si>
  <si>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</si>
  <si>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</si>
  <si>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</si>
  <si>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</si>
  <si>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</si>
  <si>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</si>
  <si>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</si>
  <si>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</si>
  <si>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</si>
  <si>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</si>
  <si>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</si>
  <si>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</si>
  <si>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</si>
  <si>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</si>
  <si>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</si>
  <si>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</si>
  <si>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</si>
  <si>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</si>
  <si>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</si>
  <si>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</si>
  <si>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</si>
  <si>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</si>
  <si>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</si>
  <si>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</si>
  <si>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</si>
  <si>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</si>
  <si>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</si>
  <si>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</si>
  <si>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</si>
  <si>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</si>
  <si>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</si>
  <si>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</si>
  <si>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</si>
  <si>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</si>
  <si>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</si>
  <si>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</si>
  <si>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</si>
  <si>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</si>
  <si>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</si>
  <si>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</si>
  <si>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</si>
  <si>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</si>
  <si>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</si>
  <si>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</si>
  <si>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</si>
  <si>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</si>
  <si>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</si>
  <si>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</si>
  <si>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</si>
  <si>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</si>
  <si>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</si>
  <si>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</si>
  <si>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</si>
  <si>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</si>
  <si>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</si>
  <si>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</si>
  <si>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</si>
  <si>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</si>
  <si>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</si>
  <si>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</si>
  <si>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</si>
  <si>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</si>
  <si>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</si>
  <si>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</si>
  <si>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</si>
  <si>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</si>
  <si>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</si>
  <si>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</si>
  <si>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</si>
  <si>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</si>
  <si>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</si>
  <si>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</si>
  <si>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</si>
  <si>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</si>
  <si>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</si>
  <si>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</si>
  <si>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</si>
  <si>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</si>
  <si>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</si>
  <si>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</si>
  <si>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</si>
  <si>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</si>
  <si>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</si>
  <si>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</si>
  <si>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</si>
  <si>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</si>
  <si>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</si>
  <si>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</si>
  <si>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</si>
  <si>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</si>
  <si>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</si>
  <si>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</si>
  <si>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</si>
  <si>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</si>
  <si>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</si>
  <si>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</si>
  <si>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</si>
  <si>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</si>
  <si>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</si>
  <si>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</si>
  <si>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</si>
  <si>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</si>
  <si>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</si>
  <si>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</si>
  <si>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</si>
  <si>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</si>
  <si>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</si>
  <si>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</si>
  <si>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</si>
  <si>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</si>
  <si>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</si>
  <si>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</si>
  <si>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</si>
  <si>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</si>
  <si>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</si>
  <si>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</si>
  <si>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</si>
  <si>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</si>
  <si>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</si>
  <si>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</si>
  <si>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</si>
  <si>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</si>
  <si>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</si>
  <si>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</si>
  <si>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</si>
  <si>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</si>
  <si>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</si>
  <si>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</si>
  <si>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</si>
  <si>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</si>
  <si>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</si>
  <si>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</si>
  <si>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</si>
  <si>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</si>
  <si>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</si>
  <si>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</si>
  <si>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</si>
  <si>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</si>
  <si>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</si>
  <si>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</si>
  <si>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</si>
  <si>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</si>
  <si>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</si>
  <si>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</si>
  <si>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</si>
  <si>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</si>
  <si>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</si>
  <si>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</si>
  <si>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</si>
  <si>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</si>
  <si>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</si>
  <si>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</si>
  <si>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</si>
  <si>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</si>
  <si>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</si>
  <si>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</si>
  <si>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</si>
  <si>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</si>
  <si>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</si>
  <si>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</si>
  <si>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</si>
  <si>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</si>
  <si>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</si>
  <si>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</si>
  <si>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</si>
  <si>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</si>
  <si>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</si>
  <si>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</si>
  <si>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</si>
  <si>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</si>
  <si>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</si>
  <si>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</si>
  <si>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</si>
  <si>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</si>
  <si>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</si>
  <si>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</si>
  <si>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</si>
  <si>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</si>
  <si>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</si>
  <si>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</si>
  <si>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</si>
  <si>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</si>
  <si>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</si>
  <si>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</si>
  <si>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</si>
  <si>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</si>
  <si>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</si>
  <si>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</si>
  <si>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</si>
  <si>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</si>
  <si>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</si>
  <si>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</si>
  <si>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</si>
  <si>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</si>
  <si>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</si>
  <si>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</si>
  <si>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</si>
  <si>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</si>
  <si>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</si>
  <si>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</si>
  <si>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</si>
  <si>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</si>
  <si>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</si>
  <si>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</si>
  <si>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</si>
  <si>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</si>
  <si>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</si>
  <si>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</si>
  <si>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</si>
  <si>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</si>
  <si>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</si>
  <si>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</si>
  <si>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</si>
  <si>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</si>
  <si>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</si>
  <si>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</si>
  <si>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</si>
  <si>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</si>
  <si>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</si>
  <si>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</si>
  <si>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</si>
  <si>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</si>
  <si>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</si>
  <si>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</si>
  <si>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</si>
  <si>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</si>
  <si>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</si>
  <si>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</si>
  <si>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</si>
  <si>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</si>
  <si>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</si>
  <si>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</si>
  <si>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</si>
  <si>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</si>
  <si>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</si>
  <si>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</si>
  <si>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</si>
  <si>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</si>
  <si>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</si>
  <si>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</si>
  <si>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</si>
  <si>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</si>
  <si>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</si>
  <si>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</si>
  <si>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</si>
  <si>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</si>
  <si>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</si>
  <si>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</si>
  <si>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</si>
  <si>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</si>
  <si>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</si>
  <si>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</si>
  <si>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</si>
  <si>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</si>
  <si>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</si>
  <si>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</si>
  <si>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</si>
  <si>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</si>
  <si>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</si>
  <si>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</si>
  <si>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</si>
  <si>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</si>
  <si>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</si>
  <si>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</si>
  <si>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</si>
  <si>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</si>
  <si>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</si>
  <si>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</si>
  <si>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</si>
  <si>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</si>
  <si>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</si>
  <si>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</si>
  <si>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</si>
  <si>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</si>
  <si>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</si>
  <si>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</si>
  <si>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</si>
  <si>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</si>
  <si>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</si>
  <si>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</si>
  <si>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</si>
  <si>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</si>
  <si>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</si>
  <si>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</si>
  <si>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</si>
  <si>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</si>
  <si>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</si>
  <si>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</si>
  <si>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</si>
  <si>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</si>
  <si>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</si>
  <si>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</si>
  <si>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</si>
  <si>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</si>
  <si>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</si>
  <si>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</si>
  <si>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</si>
  <si>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</si>
  <si>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</si>
  <si>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</si>
  <si>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</si>
  <si>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</si>
  <si>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</si>
  <si>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</si>
  <si>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</si>
  <si>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</si>
  <si>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</si>
  <si>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</si>
  <si>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</si>
  <si>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</si>
  <si>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</si>
  <si>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</si>
  <si>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</si>
  <si>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</si>
  <si>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</si>
  <si>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</si>
  <si>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</si>
  <si>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</si>
  <si>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</si>
  <si>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</si>
  <si>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</si>
  <si>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</si>
  <si>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</si>
  <si>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</si>
  <si>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</si>
  <si>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</si>
  <si>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</si>
  <si>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</si>
  <si>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</si>
  <si>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</si>
  <si>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</si>
  <si>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</si>
  <si>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</si>
  <si>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</si>
  <si>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</si>
  <si>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</si>
  <si>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</si>
  <si>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</si>
  <si>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</si>
  <si>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</si>
  <si>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</si>
  <si>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</si>
  <si>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</si>
  <si>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</si>
  <si>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</si>
  <si>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</si>
  <si>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</si>
  <si>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</si>
  <si>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</si>
  <si>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</si>
  <si>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</si>
  <si>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</si>
  <si>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</si>
  <si>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</si>
  <si>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</si>
  <si>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</si>
  <si>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</si>
  <si>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</si>
  <si>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</si>
  <si>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</si>
  <si>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</si>
  <si>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</si>
  <si>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</si>
  <si>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</si>
  <si>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</si>
  <si>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</si>
  <si>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</si>
  <si>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</si>
  <si>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</si>
  <si>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</si>
  <si>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</si>
  <si>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</si>
  <si>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</si>
  <si>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</si>
  <si>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</si>
  <si>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</si>
  <si>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</si>
  <si>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</si>
  <si>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</si>
  <si>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</si>
  <si>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</si>
  <si>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</si>
  <si>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</si>
  <si>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</si>
  <si>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</si>
  <si>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</si>
  <si>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</si>
  <si>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</si>
  <si>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</si>
  <si>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</si>
  <si>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</si>
  <si>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</si>
  <si>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</si>
  <si>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</si>
  <si>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</si>
  <si>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</si>
  <si>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</si>
  <si>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</si>
  <si>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</si>
  <si>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</si>
  <si>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</si>
  <si>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</si>
  <si>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</si>
  <si>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</si>
  <si>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</si>
  <si>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</si>
  <si>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</si>
  <si>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</si>
  <si>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</si>
  <si>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</si>
  <si>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</si>
  <si>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</si>
  <si>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</si>
  <si>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</si>
  <si>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</si>
  <si>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</si>
  <si>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</si>
  <si>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</si>
  <si>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</si>
  <si>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</si>
  <si>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</si>
  <si>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</si>
  <si>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</si>
  <si>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</si>
  <si>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</si>
  <si>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</si>
  <si>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</si>
  <si>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</si>
  <si>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</si>
  <si>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</si>
  <si>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</si>
  <si>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</si>
  <si>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</si>
  <si>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</si>
  <si>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</si>
  <si>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</si>
  <si>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</si>
  <si>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</si>
  <si>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</si>
  <si>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</si>
  <si>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</si>
  <si>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</si>
  <si>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</si>
  <si>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</si>
  <si>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</si>
  <si>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</si>
  <si>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</si>
  <si>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</si>
  <si>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</si>
  <si>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</si>
  <si>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</si>
  <si>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</si>
  <si>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</si>
  <si>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</si>
  <si>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</si>
  <si>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</si>
  <si>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</si>
  <si>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</si>
  <si>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</si>
  <si>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</si>
  <si>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</si>
  <si>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</si>
  <si>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</si>
  <si>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</si>
  <si>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</si>
  <si>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</si>
  <si>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</si>
  <si>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</si>
  <si>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</si>
  <si>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</si>
  <si>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</si>
  <si>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</si>
  <si>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</si>
  <si>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</si>
  <si>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</si>
  <si>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</si>
  <si>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</si>
  <si>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</si>
  <si>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</si>
  <si>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</si>
  <si>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</si>
  <si>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</si>
  <si>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</si>
  <si>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</si>
  <si>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</si>
  <si>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</si>
  <si>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</si>
  <si>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</si>
  <si>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</si>
  <si>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</si>
  <si>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</si>
  <si>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</si>
  <si>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</si>
  <si>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</si>
  <si>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</si>
  <si>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</si>
  <si>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</si>
  <si>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</si>
  <si>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</si>
  <si>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</si>
  <si>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</si>
  <si>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</si>
  <si>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</si>
  <si>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</si>
  <si>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</si>
  <si>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</si>
  <si>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</si>
  <si>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</si>
  <si>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</si>
  <si>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</si>
  <si>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</si>
  <si>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</si>
  <si>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</si>
  <si>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</si>
  <si>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</si>
  <si>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</si>
  <si>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</si>
  <si>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</si>
  <si>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</si>
  <si>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</si>
  <si>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</si>
  <si>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</si>
  <si>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</si>
  <si>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</si>
  <si>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</si>
  <si>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</si>
  <si>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</si>
  <si>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</si>
  <si>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</si>
  <si>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</si>
  <si>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</si>
  <si>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</si>
  <si>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</si>
  <si>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</si>
  <si>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</si>
  <si>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</si>
  <si>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</si>
  <si>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</si>
  <si>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</si>
  <si>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</si>
  <si>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</si>
  <si>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</si>
  <si>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</si>
  <si>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</si>
  <si>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</si>
  <si>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</si>
  <si>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</si>
  <si>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</si>
  <si>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</si>
  <si>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</si>
  <si>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</si>
  <si>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</si>
  <si>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</si>
  <si>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</si>
  <si>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</si>
  <si>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</si>
  <si>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</si>
  <si>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</si>
  <si>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</si>
  <si>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</si>
  <si>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</si>
  <si>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</si>
  <si>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</si>
  <si>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</si>
  <si>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</si>
  <si>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</si>
  <si>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</si>
  <si>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</si>
  <si>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</si>
  <si>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</si>
  <si>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</si>
  <si>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</si>
  <si>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</si>
  <si>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</si>
  <si>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</si>
  <si>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</si>
  <si>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</si>
  <si>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</si>
  <si>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</si>
  <si>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</si>
  <si>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</si>
  <si>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</si>
  <si>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</si>
  <si>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</si>
  <si>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</si>
  <si>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</si>
  <si>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</si>
  <si>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</si>
  <si>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</si>
  <si>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</si>
  <si>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</si>
  <si>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</si>
  <si>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</si>
  <si>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</si>
  <si>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</si>
  <si>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</si>
  <si>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</si>
  <si>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</si>
  <si>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</si>
  <si>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</si>
  <si>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</si>
  <si>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</si>
  <si>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</si>
  <si>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</si>
  <si>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</si>
  <si>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</si>
  <si>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</si>
  <si>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</si>
  <si>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</si>
  <si>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</si>
  <si>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</si>
  <si>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</si>
  <si>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</si>
  <si>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</si>
  <si>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</si>
  <si>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</si>
  <si>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</si>
  <si>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</si>
  <si>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</si>
  <si>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</si>
  <si>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</si>
  <si>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</si>
  <si>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</si>
  <si>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</si>
  <si>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</si>
  <si>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</si>
  <si>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</si>
  <si>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</si>
  <si>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</si>
  <si>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</si>
  <si>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</si>
  <si>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</si>
  <si>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</si>
  <si>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</si>
  <si>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</si>
  <si>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</si>
  <si>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</si>
  <si>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</si>
  <si>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</si>
  <si>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</si>
  <si>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</si>
  <si>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</si>
  <si>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</si>
  <si>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</si>
  <si>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</si>
  <si>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</si>
  <si>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</si>
  <si>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</si>
  <si>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</si>
  <si>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</si>
  <si>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</si>
  <si>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</si>
  <si>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</si>
  <si>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</si>
  <si>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</si>
  <si>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</si>
  <si>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</si>
  <si>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</si>
  <si>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</si>
  <si>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</si>
  <si>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</si>
  <si>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</si>
  <si>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</si>
  <si>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</si>
  <si>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</si>
  <si>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</si>
  <si>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</si>
  <si>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</si>
  <si>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</si>
  <si>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</si>
  <si>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</si>
  <si>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</si>
  <si>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</si>
  <si>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</si>
  <si>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</si>
  <si>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</si>
  <si>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</si>
  <si>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</si>
  <si>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</si>
  <si>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</si>
  <si>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</si>
  <si>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</si>
  <si>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</si>
  <si>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</si>
  <si>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</si>
  <si>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</si>
  <si>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</si>
  <si>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</si>
  <si>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</si>
  <si>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</si>
  <si>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</si>
  <si>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</si>
  <si>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</si>
  <si>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</si>
  <si>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</si>
  <si>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</si>
  <si>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</si>
  <si>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</si>
  <si>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</si>
  <si>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</si>
  <si>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</si>
  <si>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</si>
  <si>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</si>
  <si>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</si>
  <si>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</si>
  <si>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</si>
  <si>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</si>
  <si>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</si>
  <si>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</si>
  <si>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</si>
  <si>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</si>
  <si>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</si>
  <si>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</si>
  <si>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</si>
  <si>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</si>
  <si>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</si>
  <si>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</si>
  <si>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</si>
  <si>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</si>
  <si>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</si>
  <si>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</si>
  <si>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</si>
  <si>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</si>
  <si>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</si>
  <si>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</si>
  <si>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</si>
  <si>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</si>
  <si>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</si>
  <si>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</si>
  <si>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</si>
  <si>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</si>
  <si>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</si>
  <si>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</si>
  <si>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</si>
  <si>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</si>
  <si>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</si>
  <si>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</si>
  <si>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</si>
  <si>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</si>
  <si>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</si>
  <si>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</si>
  <si>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</si>
  <si>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</si>
  <si>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</si>
  <si>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</si>
  <si>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</si>
  <si>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</si>
  <si>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</si>
  <si>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</si>
  <si>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</si>
  <si>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</si>
  <si>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</si>
  <si>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</si>
  <si>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</si>
  <si>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</si>
  <si>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</si>
  <si>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</si>
  <si>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</si>
  <si>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</si>
  <si>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</si>
  <si>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</si>
  <si>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</si>
  <si>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</si>
  <si>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</si>
  <si>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</si>
  <si>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</si>
  <si>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</si>
  <si>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</si>
  <si>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</si>
  <si>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</si>
  <si>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</si>
  <si>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</si>
  <si>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</si>
  <si>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</si>
  <si>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</si>
  <si>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</si>
  <si>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</si>
  <si>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</si>
  <si>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</si>
  <si>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</si>
  <si>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</si>
  <si>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</si>
  <si>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</si>
  <si>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</si>
  <si>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</si>
  <si>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</si>
  <si>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</si>
  <si>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</si>
  <si>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</si>
  <si>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</si>
  <si>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</si>
  <si>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</si>
  <si>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</si>
  <si>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</si>
  <si>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</si>
  <si>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</si>
  <si>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</si>
  <si>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</si>
  <si>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</si>
  <si>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</si>
  <si>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</si>
  <si>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</si>
  <si>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</si>
  <si>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</si>
  <si>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</si>
  <si>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</si>
  <si>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</si>
  <si>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</si>
  <si>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</si>
  <si>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</si>
  <si>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</si>
  <si>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</si>
  <si>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</si>
  <si>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</si>
  <si>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</si>
  <si>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</si>
  <si>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</si>
  <si>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</si>
  <si>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</si>
  <si>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</si>
  <si>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</si>
  <si>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</si>
  <si>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</si>
  <si>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</si>
  <si>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</si>
  <si>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</si>
  <si>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</si>
  <si>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</si>
  <si>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</si>
  <si>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</si>
  <si>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</si>
  <si>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</si>
  <si>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</si>
  <si>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</si>
  <si>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</si>
  <si>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</si>
  <si>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</si>
  <si>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</si>
  <si>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</si>
  <si>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</si>
  <si>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</si>
  <si>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</si>
  <si>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</si>
  <si>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</si>
  <si>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</si>
  <si>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</si>
  <si>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</si>
  <si>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</si>
  <si>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</si>
  <si>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</si>
  <si>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</si>
  <si>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</si>
  <si>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</si>
  <si>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</si>
  <si>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</si>
  <si>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</si>
  <si>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</si>
  <si>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</si>
  <si>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</si>
  <si>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</si>
  <si>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</si>
  <si>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</si>
  <si>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</si>
  <si>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</si>
  <si>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</si>
  <si>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</si>
  <si>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</si>
  <si>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</si>
  <si>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</si>
  <si>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</si>
  <si>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</si>
  <si>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</si>
  <si>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</si>
  <si>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</si>
  <si>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</si>
  <si>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</si>
  <si>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</si>
  <si>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</si>
  <si>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</si>
  <si>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</si>
  <si>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</si>
  <si>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</si>
  <si>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</si>
  <si>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</si>
  <si>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</si>
  <si>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</si>
  <si>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</si>
  <si>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</si>
  <si>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</si>
  <si>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</si>
  <si>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</si>
  <si>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</si>
  <si>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</si>
  <si>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</si>
  <si>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</si>
  <si>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</si>
  <si>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</si>
  <si>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</si>
  <si>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</si>
  <si>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</si>
  <si>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</si>
  <si>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</si>
  <si>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</si>
  <si>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</si>
  <si>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</si>
  <si>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</si>
  <si>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</si>
  <si>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</si>
  <si>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</si>
  <si>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</si>
  <si>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</si>
  <si>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</si>
  <si>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</si>
  <si>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</si>
  <si>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</si>
  <si>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</si>
  <si>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</si>
  <si>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</si>
  <si>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</si>
  <si>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</si>
  <si>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</si>
  <si>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</si>
  <si>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</si>
  <si>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</si>
  <si>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</si>
  <si>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</si>
  <si>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</si>
  <si>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</si>
  <si>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</si>
  <si>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</si>
  <si>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</si>
  <si>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</si>
  <si>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</si>
  <si>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</si>
  <si>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</si>
  <si>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</si>
  <si>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</si>
  <si>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</si>
  <si>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</si>
  <si>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</si>
  <si>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</si>
  <si>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</si>
  <si>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</si>
  <si>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</si>
  <si>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</si>
  <si>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</si>
  <si>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</si>
  <si>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</si>
  <si>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</si>
  <si>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</si>
  <si>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</si>
  <si>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</si>
  <si>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</si>
  <si>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</si>
  <si>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</si>
  <si>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</si>
  <si>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</si>
  <si>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</si>
  <si>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</si>
  <si>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</si>
  <si>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</si>
  <si>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</si>
  <si>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</si>
  <si>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</si>
  <si>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</si>
  <si>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</si>
  <si>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</si>
  <si>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</si>
  <si>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</si>
  <si>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</si>
  <si>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</si>
  <si>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</si>
  <si>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</si>
  <si>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</si>
  <si>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</si>
  <si>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</si>
  <si>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</si>
  <si>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</si>
  <si>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</si>
  <si>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</si>
  <si>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</si>
  <si>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</si>
  <si>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</si>
  <si>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</si>
  <si>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</si>
  <si>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</si>
  <si>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</si>
  <si>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</si>
  <si>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</si>
  <si>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</si>
  <si>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</si>
  <si>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</si>
  <si>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</si>
  <si>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</si>
  <si>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</si>
  <si>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</si>
  <si>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</si>
  <si>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</si>
  <si>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</si>
  <si>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</si>
  <si>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</si>
  <si>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</si>
  <si>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</si>
  <si>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</si>
  <si>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</si>
  <si>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</si>
  <si>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</si>
  <si>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</si>
  <si>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</si>
  <si>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</si>
  <si>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</si>
  <si>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</si>
  <si>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</si>
  <si>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</si>
  <si>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</si>
  <si>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</si>
  <si>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</si>
  <si>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</si>
  <si>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</si>
  <si>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</si>
  <si>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</si>
  <si>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</si>
  <si>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</si>
  <si>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</si>
  <si>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</si>
  <si>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</si>
  <si>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</si>
  <si>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</si>
  <si>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</si>
  <si>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</si>
  <si>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</si>
  <si>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</si>
  <si>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</si>
  <si>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</si>
  <si>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</si>
  <si>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</si>
  <si>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</si>
  <si>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</si>
  <si>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</si>
  <si>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</si>
  <si>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</si>
  <si>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</si>
  <si>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</si>
  <si>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</si>
  <si>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</si>
  <si>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</si>
  <si>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</si>
  <si>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</si>
  <si>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</si>
  <si>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</si>
  <si>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</si>
  <si>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</si>
  <si>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</si>
  <si>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</si>
  <si>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</si>
  <si>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</si>
  <si>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</si>
  <si>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</si>
  <si>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</si>
  <si>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</si>
  <si>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</si>
  <si>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</si>
  <si>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</si>
  <si>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</si>
  <si>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</si>
  <si>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</si>
  <si>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</si>
  <si>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</si>
  <si>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</si>
  <si>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</si>
  <si>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</si>
  <si>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</si>
  <si>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</si>
  <si>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</si>
  <si>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</si>
  <si>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</si>
  <si>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</si>
  <si>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</si>
  <si>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</si>
  <si>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</si>
  <si>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</si>
  <si>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</si>
  <si>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</si>
  <si>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</si>
  <si>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</si>
  <si>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</si>
  <si>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</si>
  <si>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</si>
  <si>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</si>
  <si>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</si>
  <si>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</si>
  <si>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</si>
  <si>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</si>
  <si>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</si>
  <si>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</si>
  <si>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</si>
  <si>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</si>
  <si>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</si>
  <si>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</si>
  <si>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</si>
  <si>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</si>
  <si>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</si>
  <si>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</si>
  <si>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</si>
  <si>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</si>
  <si>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</si>
  <si>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</si>
  <si>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</si>
  <si>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</si>
  <si>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</si>
  <si>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</si>
  <si>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</si>
  <si>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</si>
  <si>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</si>
  <si>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</si>
  <si>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</si>
  <si>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</si>
  <si>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</si>
  <si>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</si>
  <si>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</si>
  <si>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</si>
  <si>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</si>
  <si>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</si>
  <si>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</si>
  <si>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</si>
  <si>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</si>
  <si>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</si>
  <si>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</si>
  <si>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</si>
  <si>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</si>
  <si>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</si>
  <si>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</si>
  <si>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</si>
  <si>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</si>
  <si>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</si>
  <si>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</si>
  <si>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</si>
  <si>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</si>
  <si>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</si>
  <si>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</si>
  <si>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</si>
  <si>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</si>
  <si>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</si>
  <si>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</si>
  <si>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</si>
  <si>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</si>
  <si>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</si>
  <si>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</si>
  <si>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</si>
  <si>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</si>
  <si>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</si>
  <si>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</si>
  <si>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</si>
  <si>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</si>
  <si>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</si>
  <si>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</si>
  <si>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</si>
  <si>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</si>
  <si>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</si>
  <si>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</si>
  <si>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</si>
  <si>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</si>
  <si>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</si>
  <si>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</si>
  <si>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</si>
  <si>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</si>
  <si>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</si>
  <si>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</si>
  <si>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</si>
  <si>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</si>
  <si>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</si>
  <si>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</si>
  <si>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</si>
  <si>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</si>
  <si>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</si>
  <si>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</si>
  <si>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</si>
  <si>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</si>
  <si>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</si>
  <si>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</si>
  <si>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</si>
  <si>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</si>
  <si>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</si>
  <si>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</si>
  <si>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</si>
  <si>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</si>
  <si>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</si>
  <si>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</si>
  <si>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</si>
  <si>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</si>
  <si>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</si>
  <si>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</si>
  <si>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</si>
  <si>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</si>
  <si>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</si>
  <si>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</si>
  <si>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</si>
  <si>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</si>
  <si>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</si>
  <si>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</si>
  <si>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</si>
  <si>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</si>
  <si>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</si>
  <si>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</si>
  <si>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</si>
  <si>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</si>
  <si>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</si>
  <si>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</si>
  <si>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</si>
  <si>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</si>
  <si>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</si>
  <si>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</si>
  <si>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</si>
  <si>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</si>
  <si>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</si>
  <si>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</si>
  <si>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</si>
  <si>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</si>
  <si>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</si>
  <si>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</si>
  <si>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</si>
  <si>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</si>
  <si>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</si>
  <si>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</si>
  <si>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</si>
  <si>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</si>
  <si>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</si>
  <si>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</si>
  <si>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</si>
  <si>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</si>
  <si>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</si>
  <si>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</si>
  <si>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</si>
  <si>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</si>
  <si>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</si>
  <si>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</si>
  <si>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</si>
  <si>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</si>
  <si>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</si>
  <si>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</si>
  <si>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</si>
  <si>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</si>
  <si>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</si>
  <si>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</si>
  <si>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</si>
  <si>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</si>
  <si>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</si>
  <si>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</si>
  <si>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</si>
  <si>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</si>
  <si>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</si>
  <si>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</si>
  <si>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</si>
  <si>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</si>
  <si>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</si>
  <si>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</si>
  <si>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</si>
  <si>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</si>
  <si>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</si>
  <si>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</si>
  <si>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</si>
  <si>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</si>
  <si>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</si>
  <si>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</si>
  <si>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</si>
  <si>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</si>
  <si>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</si>
  <si>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</si>
  <si>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</si>
  <si>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</si>
  <si>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</si>
  <si>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</si>
  <si>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</si>
  <si>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</si>
  <si>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</si>
  <si>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</si>
  <si>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</si>
  <si>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</si>
  <si>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</si>
  <si>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</si>
  <si>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</si>
  <si>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</si>
  <si>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</si>
  <si>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</si>
  <si>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</si>
  <si>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</si>
  <si>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</si>
  <si>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</si>
  <si>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</si>
  <si>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</si>
  <si>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</si>
  <si>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</si>
  <si>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</si>
  <si>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</si>
  <si>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</si>
  <si>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</si>
  <si>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</si>
  <si>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</si>
  <si>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</si>
  <si>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</si>
  <si>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</si>
  <si>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</si>
  <si>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</si>
  <si>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</si>
  <si>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</si>
  <si>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</si>
  <si>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</si>
  <si>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</si>
  <si>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</si>
  <si>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</si>
  <si>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</si>
  <si>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</si>
  <si>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</si>
  <si>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</si>
  <si>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</si>
  <si>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</si>
  <si>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</si>
  <si>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</si>
  <si>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</si>
  <si>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</si>
  <si>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</si>
  <si>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</si>
  <si>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</si>
  <si>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</si>
  <si>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</si>
  <si>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</si>
  <si>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</si>
  <si>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</si>
  <si>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</si>
  <si>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</si>
  <si>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</si>
  <si>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</si>
  <si>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</si>
  <si>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</si>
  <si>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</si>
  <si>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</si>
  <si>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</si>
  <si>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</si>
  <si>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</si>
  <si>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</si>
  <si>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</si>
  <si>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</si>
  <si>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</si>
  <si>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</si>
  <si>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</si>
  <si>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</si>
  <si>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</si>
  <si>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</si>
  <si>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</si>
  <si>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</si>
  <si>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</si>
  <si>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</si>
  <si>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</si>
  <si>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</si>
  <si>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</si>
  <si>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</si>
  <si>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</si>
  <si>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</si>
  <si>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</si>
  <si>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</si>
  <si>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</si>
  <si>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</si>
  <si>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</si>
  <si>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</si>
  <si>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</si>
  <si>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</si>
  <si>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</si>
  <si>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</si>
  <si>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</si>
  <si>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</si>
  <si>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</si>
  <si>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</si>
  <si>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</si>
  <si>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</si>
  <si>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</si>
  <si>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</si>
  <si>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</si>
  <si>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</si>
  <si>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</si>
  <si>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</si>
  <si>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</si>
  <si>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</si>
  <si>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</si>
  <si>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</si>
  <si>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</si>
  <si>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</si>
  <si>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</si>
  <si>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</si>
  <si>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</si>
  <si>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</si>
  <si>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</si>
  <si>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</si>
  <si>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</si>
  <si>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</si>
  <si>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</si>
  <si>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</si>
  <si>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</si>
  <si>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</si>
  <si>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</si>
  <si>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</si>
  <si>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</si>
  <si>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</si>
  <si>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</si>
  <si>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</si>
  <si>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</si>
  <si>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</si>
  <si>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</si>
  <si>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</si>
  <si>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</si>
  <si>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</si>
  <si>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</si>
  <si>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</si>
  <si>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</si>
  <si>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</si>
  <si>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</si>
  <si>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</si>
  <si>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</si>
  <si>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</si>
  <si>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</si>
  <si>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</si>
  <si>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</si>
  <si>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</si>
  <si>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</si>
  <si>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</si>
  <si>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</si>
  <si>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</si>
  <si>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</si>
  <si>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</si>
  <si>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</si>
  <si>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</si>
  <si>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</si>
  <si>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</si>
  <si>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</si>
  <si>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</si>
  <si>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</si>
  <si>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</si>
  <si>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</si>
  <si>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</si>
  <si>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</si>
  <si>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</si>
  <si>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</si>
  <si>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</si>
  <si>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</si>
  <si>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</si>
  <si>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</si>
  <si>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</si>
  <si>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</si>
  <si>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</si>
  <si>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</si>
  <si>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</si>
  <si>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</si>
  <si>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</si>
  <si>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</si>
  <si>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</si>
  <si>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</si>
  <si>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</si>
  <si>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</si>
  <si>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</si>
  <si>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</si>
  <si>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</si>
  <si>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</si>
  <si>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</si>
  <si>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</si>
  <si>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</si>
  <si>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</si>
  <si>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</si>
  <si>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</si>
  <si>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</si>
  <si>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</si>
  <si>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</si>
  <si>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</si>
  <si>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</si>
  <si>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</si>
  <si>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</si>
  <si>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</si>
  <si>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</si>
  <si>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</si>
  <si>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</si>
  <si>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</si>
  <si>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</si>
  <si>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</si>
  <si>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</si>
  <si>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</si>
  <si>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</si>
  <si>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</si>
  <si>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</si>
  <si>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</si>
  <si>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</si>
  <si>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</si>
  <si>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</si>
  <si>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</si>
  <si>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</si>
  <si>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</si>
  <si>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</si>
  <si>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</si>
  <si>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</si>
  <si>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</si>
  <si>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</si>
  <si>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</si>
  <si>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</si>
  <si>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</si>
  <si>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</si>
  <si>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</si>
  <si>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</si>
  <si>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</si>
  <si>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</si>
  <si>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</si>
  <si>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</si>
  <si>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</si>
  <si>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</si>
  <si>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</si>
  <si>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</si>
  <si>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</si>
  <si>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</si>
  <si>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</si>
  <si>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</si>
  <si>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</si>
  <si>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</si>
  <si>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</si>
  <si>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</si>
  <si>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</si>
  <si>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</si>
  <si>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</si>
  <si>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</si>
  <si>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</si>
  <si>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</si>
  <si>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</si>
  <si>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</si>
  <si>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</si>
  <si>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</si>
  <si>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</si>
  <si>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</si>
  <si>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</si>
  <si>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</si>
  <si>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</si>
  <si>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</si>
  <si>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</si>
  <si>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</si>
  <si>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</si>
  <si>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</si>
  <si>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</si>
  <si>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</si>
  <si>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</si>
  <si>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</si>
  <si>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</si>
  <si>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</si>
  <si>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</si>
  <si>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</si>
  <si>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</si>
  <si>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</si>
  <si>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</si>
  <si>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</si>
  <si>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</si>
  <si>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</si>
  <si>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</si>
  <si>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</si>
  <si>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</si>
  <si>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</si>
  <si>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</si>
  <si>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</si>
  <si>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</si>
  <si>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</si>
  <si>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</si>
  <si>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</si>
  <si>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</si>
  <si>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</si>
  <si>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</si>
  <si>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</si>
  <si>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</si>
  <si>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</si>
  <si>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</si>
  <si>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</si>
  <si>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</si>
  <si>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</si>
  <si>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</si>
  <si>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</si>
  <si>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</si>
  <si>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</si>
  <si>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</si>
  <si>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</si>
  <si>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</si>
  <si>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</si>
  <si>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</si>
  <si>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</si>
  <si>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</si>
  <si>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</si>
  <si>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</si>
  <si>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</si>
  <si>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</si>
  <si>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</si>
  <si>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</si>
  <si>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</si>
  <si>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</si>
  <si>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</si>
  <si>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</si>
  <si>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</si>
  <si>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</si>
  <si>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</si>
  <si>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</si>
  <si>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</si>
  <si>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</si>
  <si>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</si>
  <si>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</si>
  <si>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</si>
  <si>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</si>
  <si>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</si>
  <si>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</si>
  <si>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</si>
  <si>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</si>
  <si>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</si>
  <si>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</si>
  <si>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</si>
  <si>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</si>
  <si>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</si>
  <si>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</si>
  <si>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</si>
  <si>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</si>
  <si>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</si>
  <si>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</si>
  <si>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</si>
  <si>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</si>
  <si>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</si>
  <si>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</si>
  <si>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</si>
  <si>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</si>
  <si>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</si>
  <si>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</si>
  <si>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</si>
  <si>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</si>
  <si>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</si>
  <si>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</si>
  <si>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</si>
  <si>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</si>
  <si>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</si>
  <si>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</si>
  <si>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</si>
  <si>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</si>
  <si>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</si>
  <si>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</si>
  <si>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</si>
  <si>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</si>
  <si>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</si>
  <si>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</si>
  <si>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</si>
  <si>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</si>
  <si>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</si>
  <si>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</si>
  <si>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</si>
  <si>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</si>
  <si>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</si>
  <si>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</si>
  <si>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</si>
  <si>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</si>
  <si>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</si>
  <si>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</si>
  <si>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</si>
  <si>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</si>
  <si>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</si>
  <si>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</si>
  <si>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</si>
  <si>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</si>
  <si>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</si>
  <si>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</si>
  <si>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</si>
  <si>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</si>
  <si>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</si>
  <si>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</si>
  <si>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</si>
  <si>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</si>
  <si>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</si>
  <si>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</si>
  <si>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</si>
  <si>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</si>
  <si>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</si>
  <si>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</si>
  <si>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</si>
  <si>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</si>
  <si>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</si>
  <si>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</si>
  <si>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</si>
  <si>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</si>
  <si>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</si>
  <si>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</si>
  <si>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</si>
  <si>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</si>
  <si>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</si>
  <si>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</si>
  <si>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</si>
  <si>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</si>
  <si>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</si>
  <si>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</si>
  <si>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</si>
  <si>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</si>
  <si>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</si>
  <si>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</si>
  <si>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</si>
  <si>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</si>
  <si>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</si>
  <si>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</si>
  <si>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</si>
  <si>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</si>
  <si>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</si>
  <si>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</si>
  <si>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</si>
  <si>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</si>
  <si>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</si>
  <si>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</si>
  <si>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</si>
  <si>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</si>
  <si>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</si>
  <si>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</si>
  <si>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</si>
  <si>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</si>
  <si>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</si>
  <si>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</si>
  <si>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</si>
  <si>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</si>
  <si>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</si>
  <si>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</si>
  <si>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</si>
  <si>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</si>
  <si>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</si>
  <si>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</si>
  <si>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</si>
  <si>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</si>
  <si>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</si>
  <si>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</si>
  <si>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</si>
  <si>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</si>
  <si>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</si>
  <si>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</si>
  <si>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</si>
  <si>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</si>
  <si>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</si>
  <si>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</si>
  <si>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</si>
  <si>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</si>
  <si>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</si>
  <si>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</si>
  <si>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</si>
  <si>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</si>
  <si>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</si>
  <si>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</si>
  <si>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</si>
  <si>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</si>
  <si>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</si>
  <si>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</si>
  <si>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</si>
  <si>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</si>
  <si>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</si>
  <si>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</si>
  <si>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</si>
  <si>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</si>
  <si>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</si>
  <si>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</si>
  <si>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</si>
  <si>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</si>
  <si>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</si>
  <si>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</si>
  <si>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</si>
  <si>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</si>
  <si>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</si>
  <si>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</si>
  <si>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</si>
  <si>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</si>
  <si>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</si>
  <si>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</si>
  <si>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</si>
  <si>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</si>
  <si>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</si>
  <si>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</si>
  <si>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</si>
  <si>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</si>
  <si>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</si>
  <si>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</si>
  <si>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</si>
  <si>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</si>
  <si>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</si>
  <si>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</si>
  <si>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</si>
  <si>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</si>
  <si>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</si>
  <si>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</si>
  <si>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</si>
  <si>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</si>
  <si>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</si>
  <si>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</si>
  <si>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</si>
  <si>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</si>
  <si>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</si>
  <si>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</si>
  <si>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</si>
  <si>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</si>
  <si>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</si>
  <si>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</si>
  <si>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</si>
  <si>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</si>
  <si>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</si>
  <si>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</si>
  <si>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</si>
  <si>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</si>
  <si>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</si>
  <si>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</si>
  <si>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</si>
  <si>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</si>
  <si>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</si>
  <si>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</si>
  <si>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</si>
  <si>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</si>
  <si>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</si>
  <si>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</si>
  <si>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</si>
  <si>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</si>
  <si>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</si>
  <si>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</si>
  <si>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</si>
  <si>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</si>
  <si>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</si>
  <si>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</si>
  <si>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</si>
  <si>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</si>
  <si>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</si>
  <si>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</si>
  <si>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</si>
  <si>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</si>
  <si>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</si>
  <si>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</si>
  <si>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</si>
  <si>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</si>
  <si>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</si>
  <si>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</si>
  <si>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</si>
  <si>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</si>
  <si>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</si>
  <si>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</si>
  <si>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</si>
  <si>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</si>
  <si>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</si>
  <si>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</si>
  <si>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</si>
  <si>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</si>
  <si>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</si>
  <si>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</si>
  <si>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</si>
  <si>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</si>
  <si>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</si>
  <si>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</si>
  <si>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</si>
  <si>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</si>
  <si>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</si>
  <si>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</si>
  <si>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</si>
  <si>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</si>
  <si>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</si>
  <si>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</si>
  <si>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</si>
  <si>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</si>
  <si>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</si>
  <si>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</si>
  <si>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</si>
  <si>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</si>
  <si>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</si>
  <si>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</si>
  <si>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</si>
  <si>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</si>
  <si>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</si>
  <si>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</si>
  <si>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</si>
  <si>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</si>
  <si>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</si>
  <si>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</si>
  <si>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</si>
  <si>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</si>
  <si>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</si>
  <si>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</si>
  <si>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</si>
  <si>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</si>
  <si>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</si>
  <si>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</si>
  <si>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</si>
  <si>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</si>
  <si>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</si>
  <si>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</si>
  <si>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</si>
  <si>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</si>
  <si>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</si>
  <si>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</si>
  <si>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</si>
  <si>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</si>
  <si>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</si>
  <si>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</si>
  <si>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</si>
  <si>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</si>
  <si>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</si>
  <si>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</si>
  <si>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</si>
  <si>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</si>
  <si>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</si>
  <si>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</si>
  <si>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</si>
  <si>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</si>
  <si>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</si>
  <si>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</si>
  <si>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</si>
  <si>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</si>
  <si>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</si>
  <si>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</si>
  <si>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</si>
  <si>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</si>
  <si>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</si>
  <si>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</si>
  <si>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</si>
  <si>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</si>
  <si>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</si>
  <si>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</si>
  <si>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</si>
  <si>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</si>
  <si>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</si>
  <si>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</si>
  <si>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</si>
  <si>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</si>
  <si>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</si>
  <si>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</si>
  <si>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</si>
  <si>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</si>
  <si>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</si>
  <si>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</si>
  <si>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</si>
  <si>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</si>
  <si>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</si>
  <si>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</si>
  <si>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</si>
  <si>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</si>
  <si>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</si>
  <si>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</si>
  <si>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</si>
  <si>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</si>
  <si>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</si>
  <si>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</si>
  <si>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</si>
  <si>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</si>
  <si>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</si>
  <si>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</si>
  <si>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</si>
  <si>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</si>
  <si>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</si>
  <si>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</si>
  <si>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</si>
  <si>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</si>
  <si>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</si>
  <si>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</si>
  <si>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</si>
  <si>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</si>
  <si>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</si>
  <si>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</si>
  <si>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</si>
  <si>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</si>
  <si>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</si>
  <si>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</si>
  <si>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</si>
  <si>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</si>
  <si>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</si>
  <si>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</si>
  <si>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</si>
  <si>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</si>
  <si>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</si>
  <si>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</si>
  <si>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</si>
  <si>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</si>
  <si>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</si>
  <si>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</si>
  <si>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</si>
  <si>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</si>
  <si>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</si>
  <si>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</si>
  <si>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</si>
  <si>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</si>
  <si>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</si>
  <si>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</si>
  <si>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</si>
  <si>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</si>
  <si>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</si>
  <si>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</si>
  <si>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</si>
  <si>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</si>
  <si>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</si>
  <si>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</si>
  <si>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</si>
  <si>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</si>
  <si>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</si>
  <si>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</si>
  <si>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</si>
  <si>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</si>
  <si>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</si>
  <si>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</si>
  <si>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</si>
  <si>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</si>
  <si>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</si>
  <si>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</si>
  <si>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</si>
  <si>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</si>
  <si>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</si>
  <si>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</si>
  <si>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</si>
  <si>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</si>
  <si>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</si>
  <si>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</si>
  <si>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</si>
  <si>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</si>
  <si>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</si>
  <si>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</si>
  <si>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</si>
  <si>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</si>
  <si>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</si>
  <si>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</si>
  <si>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</si>
  <si>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</si>
  <si>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</si>
  <si>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</si>
  <si>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</si>
  <si>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</si>
  <si>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</si>
  <si>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</si>
  <si>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</si>
  <si>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</si>
  <si>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</si>
  <si>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</si>
  <si>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</si>
  <si>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</si>
  <si>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</si>
  <si>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</si>
  <si>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</si>
  <si>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</si>
  <si>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</si>
  <si>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</si>
  <si>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</si>
  <si>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</si>
  <si>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</si>
  <si>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</si>
  <si>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</si>
  <si>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</si>
  <si>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</si>
  <si>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</si>
  <si>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</si>
  <si>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</si>
  <si>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</si>
  <si>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</si>
  <si>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</si>
  <si>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</si>
  <si>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</si>
  <si>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</si>
  <si>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</si>
  <si>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</si>
  <si>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</si>
  <si>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</si>
  <si>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</si>
  <si>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</si>
  <si>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</si>
  <si>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</si>
  <si>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</si>
  <si>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</si>
  <si>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</si>
  <si>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</si>
  <si>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</si>
  <si>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</si>
  <si>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</si>
  <si>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</si>
  <si>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</si>
  <si>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</si>
  <si>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</si>
  <si>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</si>
  <si>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</si>
  <si>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</si>
  <si>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</si>
  <si>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</si>
  <si>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</si>
  <si>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</si>
  <si>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</si>
  <si>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</si>
  <si>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</si>
  <si>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</si>
  <si>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</si>
  <si>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</si>
  <si>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</si>
  <si>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</si>
  <si>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</si>
  <si>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</si>
  <si>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</si>
  <si>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</si>
  <si>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</si>
  <si>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</si>
  <si>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</si>
  <si>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</si>
  <si>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</si>
  <si>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</si>
  <si>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</si>
  <si>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</si>
  <si>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</si>
  <si>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</si>
  <si>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</si>
  <si>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</si>
  <si>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</si>
  <si>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</si>
  <si>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</si>
  <si>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</si>
  <si>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</si>
  <si>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</si>
  <si>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</si>
  <si>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</si>
  <si>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</si>
  <si>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</si>
  <si>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</si>
  <si>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</si>
  <si>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</si>
  <si>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</si>
  <si>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</si>
  <si>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</si>
  <si>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</si>
  <si>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</si>
  <si>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</si>
  <si>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</si>
  <si>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</si>
  <si>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</si>
  <si>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</si>
  <si>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</si>
  <si>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</si>
  <si>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</si>
  <si>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</si>
  <si>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</si>
  <si>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</si>
  <si>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</si>
  <si>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</si>
  <si>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</si>
  <si>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</si>
  <si>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</si>
  <si>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</si>
  <si>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</si>
  <si>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</si>
  <si>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</si>
  <si>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</si>
  <si>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</si>
  <si>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</si>
  <si>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</si>
  <si>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</si>
  <si>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</si>
  <si>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</si>
  <si>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</si>
  <si>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</si>
  <si>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</si>
  <si>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</si>
  <si>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</si>
  <si>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</si>
  <si>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</si>
  <si>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</si>
  <si>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</si>
  <si>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</si>
  <si>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</si>
  <si>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</si>
  <si>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</si>
  <si>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</si>
  <si>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</si>
  <si>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</si>
  <si>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</si>
  <si>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</si>
  <si>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</si>
  <si>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</si>
  <si>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</si>
  <si>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</si>
  <si>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</si>
  <si>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</si>
  <si>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</si>
  <si>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</si>
  <si>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</si>
  <si>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</si>
  <si>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</si>
  <si>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</si>
  <si>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</si>
  <si>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</si>
  <si>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</si>
  <si>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</si>
  <si>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</si>
  <si>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</si>
  <si>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</si>
  <si>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</si>
  <si>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</si>
  <si>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</si>
  <si>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</si>
  <si>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</si>
  <si>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</si>
  <si>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</si>
  <si>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</si>
  <si>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</si>
  <si>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</si>
  <si>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</si>
  <si>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</si>
  <si>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</si>
  <si>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</si>
  <si>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</si>
  <si>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</si>
  <si>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</si>
  <si>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</si>
  <si>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</si>
  <si>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</si>
  <si>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</si>
  <si>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</si>
  <si>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</si>
  <si>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</si>
  <si>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</si>
  <si>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</si>
  <si>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</si>
  <si>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</si>
  <si>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</si>
  <si>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</si>
  <si>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</si>
  <si>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</si>
  <si>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</si>
  <si>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</si>
  <si>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</si>
  <si>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</si>
  <si>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</si>
  <si>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</si>
  <si>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</si>
  <si>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</si>
  <si>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</si>
  <si>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</si>
  <si>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</si>
  <si>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</si>
  <si>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</si>
  <si>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</si>
  <si>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</si>
  <si>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</si>
  <si>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</si>
  <si>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</si>
  <si>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</si>
  <si>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</si>
  <si>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</si>
  <si>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</si>
  <si>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</si>
  <si>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</si>
  <si>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</si>
  <si>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</si>
  <si>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</si>
  <si>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</si>
  <si>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</si>
  <si>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</si>
  <si>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</si>
  <si>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</si>
  <si>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</si>
  <si>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</si>
  <si>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</si>
  <si>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</si>
  <si>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</si>
  <si>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</si>
  <si>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</si>
  <si>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</si>
  <si>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</si>
  <si>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</si>
  <si>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</si>
  <si>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</si>
  <si>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</si>
  <si>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</si>
  <si>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</si>
  <si>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</si>
  <si>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</si>
  <si>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</si>
  <si>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</si>
  <si>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</si>
  <si>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</si>
  <si>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</si>
  <si>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</si>
  <si>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</si>
  <si>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</si>
  <si>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</si>
  <si>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</si>
  <si>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</si>
  <si>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</si>
  <si>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</si>
  <si>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</si>
  <si>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</si>
  <si>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</si>
  <si>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</si>
  <si>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</si>
  <si>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</si>
  <si>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</si>
  <si>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</si>
  <si>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</si>
  <si>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</si>
  <si>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</si>
  <si>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</si>
  <si>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</si>
  <si>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</si>
  <si>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</si>
  <si>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</si>
  <si>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</si>
  <si>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</si>
  <si>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</si>
  <si>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</si>
  <si>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</si>
  <si>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</si>
  <si>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</si>
  <si>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</si>
  <si>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</si>
  <si>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</si>
  <si>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</si>
  <si>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</si>
  <si>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</si>
  <si>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</si>
  <si>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</si>
  <si>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</si>
  <si>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</si>
  <si>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</si>
  <si>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</si>
  <si>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</si>
  <si>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</si>
  <si>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</si>
  <si>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</si>
  <si>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</si>
  <si>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</si>
  <si>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</si>
  <si>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</si>
  <si>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</si>
  <si>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</si>
  <si>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</si>
  <si>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</si>
  <si>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</si>
  <si>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</si>
  <si>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</si>
  <si>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</si>
  <si>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</si>
  <si>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</si>
  <si>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</si>
  <si>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</si>
  <si>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</si>
  <si>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</si>
  <si>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</si>
  <si>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</si>
  <si>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</si>
  <si>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</si>
  <si>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</si>
  <si>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</si>
  <si>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</si>
  <si>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</si>
  <si>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</si>
  <si>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</si>
  <si>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</si>
  <si>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</si>
  <si>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</si>
  <si>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</si>
  <si>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</si>
  <si>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</si>
  <si>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</si>
  <si>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</si>
  <si>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</si>
  <si>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</si>
  <si>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</si>
  <si>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</si>
  <si>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</si>
  <si>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</si>
  <si>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</si>
  <si>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</si>
  <si>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</si>
  <si>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</si>
  <si>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</si>
  <si>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</si>
  <si>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</si>
  <si>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</si>
  <si>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</si>
  <si>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</si>
  <si>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</si>
  <si>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</si>
  <si>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</si>
  <si>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</si>
  <si>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</si>
  <si>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</si>
  <si>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</si>
  <si>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</si>
  <si>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</si>
  <si>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</si>
  <si>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</si>
  <si>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</si>
  <si>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</si>
  <si>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</si>
  <si>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</si>
  <si>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</si>
  <si>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</si>
  <si>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</si>
  <si>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</si>
  <si>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</si>
  <si>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</si>
  <si>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</si>
  <si>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</si>
  <si>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</si>
  <si>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</si>
  <si>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</si>
  <si>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</si>
  <si>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</si>
  <si>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</si>
  <si>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</si>
  <si>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</si>
  <si>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</si>
  <si>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</si>
  <si>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</si>
  <si>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</si>
  <si>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</si>
  <si>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</si>
  <si>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</si>
  <si>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</si>
  <si>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</si>
  <si>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</si>
  <si>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</si>
  <si>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</si>
  <si>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</si>
  <si>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</si>
  <si>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</si>
  <si>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</si>
  <si>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</si>
  <si>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</si>
  <si>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</si>
  <si>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</si>
  <si>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</si>
  <si>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</si>
  <si>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</si>
  <si>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</si>
  <si>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</si>
  <si>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</si>
  <si>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</si>
  <si>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</si>
  <si>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</si>
  <si>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</si>
  <si>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</si>
  <si>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</si>
  <si>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</si>
  <si>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</si>
  <si>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</si>
  <si>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</si>
  <si>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</si>
  <si>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</si>
  <si>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</si>
  <si>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</si>
  <si>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</si>
  <si>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</si>
  <si>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</si>
  <si>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</si>
  <si>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</si>
  <si>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</si>
  <si>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</si>
  <si>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</si>
  <si>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</si>
  <si>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</si>
  <si>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</si>
  <si>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</si>
  <si>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</si>
  <si>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</si>
  <si>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</si>
  <si>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</si>
  <si>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</si>
  <si>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</si>
  <si>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</si>
  <si>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</si>
  <si>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</si>
  <si>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</si>
  <si>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</si>
  <si>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</si>
  <si>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</si>
  <si>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</si>
  <si>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</si>
  <si>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</si>
  <si>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</si>
  <si>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</si>
  <si>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</si>
  <si>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</si>
  <si>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</si>
  <si>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</si>
  <si>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</si>
  <si>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</si>
  <si>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</si>
  <si>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</si>
  <si>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</si>
  <si>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</si>
  <si>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</si>
  <si>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</si>
  <si>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</si>
  <si>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</si>
  <si>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</si>
  <si>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</si>
  <si>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</si>
  <si>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</si>
  <si>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</si>
  <si>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</si>
  <si>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</si>
  <si>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</si>
  <si>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</si>
  <si>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</si>
  <si>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</si>
  <si>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</si>
  <si>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</si>
  <si>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</si>
  <si>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</si>
  <si>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</si>
  <si>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</si>
  <si>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</si>
  <si>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</si>
  <si>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</si>
  <si>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</si>
  <si>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</si>
  <si>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</si>
  <si>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</si>
  <si>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</si>
  <si>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</si>
  <si>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</si>
  <si>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</si>
  <si>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</si>
  <si>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</si>
  <si>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</si>
  <si>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</si>
  <si>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</si>
  <si>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</si>
  <si>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</si>
  <si>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</si>
  <si>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</si>
  <si>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</si>
  <si>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</si>
  <si>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</si>
  <si>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</si>
  <si>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</si>
  <si>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</si>
  <si>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</si>
  <si>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</si>
  <si>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</si>
  <si>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</si>
  <si>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</si>
  <si>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</si>
  <si>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</si>
  <si>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</si>
  <si>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</si>
  <si>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</si>
  <si>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</si>
  <si>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</si>
  <si>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</si>
  <si>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</si>
  <si>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</si>
  <si>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</si>
  <si>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</si>
  <si>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</si>
  <si>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</si>
  <si>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</si>
  <si>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</si>
  <si>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</si>
  <si>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</si>
  <si>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</si>
  <si>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</si>
  <si>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</si>
  <si>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</si>
  <si>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</si>
  <si>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</si>
  <si>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</si>
  <si>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</si>
  <si>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</si>
  <si>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</si>
  <si>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</si>
  <si>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</si>
  <si>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</si>
  <si>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</si>
  <si>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</si>
  <si>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</si>
  <si>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</si>
  <si>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</si>
  <si>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</si>
  <si>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</si>
  <si>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</si>
  <si>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</si>
  <si>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</si>
  <si>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</si>
  <si>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</si>
  <si>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</si>
  <si>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</si>
  <si>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</si>
  <si>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</si>
  <si>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</si>
  <si>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</si>
  <si>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</si>
  <si>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</si>
  <si>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</si>
  <si>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</si>
  <si>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</si>
  <si>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</si>
  <si>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</si>
  <si>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</si>
  <si>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</si>
  <si>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</si>
  <si>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</si>
  <si>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</si>
  <si>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</si>
  <si>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</si>
  <si>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</si>
  <si>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</si>
  <si>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</si>
  <si>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</si>
  <si>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</si>
  <si>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</si>
  <si>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</si>
  <si>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</si>
  <si>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</si>
  <si>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</si>
  <si>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</si>
  <si>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</si>
  <si>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</si>
  <si>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</si>
  <si>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</si>
  <si>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</si>
  <si>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</si>
  <si>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</si>
  <si>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</si>
  <si>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</si>
  <si>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</si>
  <si>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</si>
  <si>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</si>
  <si>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</si>
  <si>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</si>
  <si>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</si>
  <si>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</si>
  <si>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</si>
  <si>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</si>
  <si>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</si>
  <si>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</si>
  <si>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</si>
  <si>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</si>
  <si>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</si>
  <si>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</si>
  <si>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</si>
  <si>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</si>
  <si>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</si>
  <si>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</si>
  <si>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</si>
  <si>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</si>
  <si>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</si>
  <si>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</si>
  <si>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</si>
  <si>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</si>
  <si>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</si>
  <si>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</si>
  <si>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</si>
  <si>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</si>
  <si>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</si>
  <si>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</si>
  <si>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</si>
  <si>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</si>
  <si>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</si>
  <si>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</si>
  <si>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</si>
  <si>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</si>
  <si>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</si>
  <si>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</si>
  <si>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</si>
  <si>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</si>
  <si>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</si>
  <si>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</si>
  <si>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</si>
  <si>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</si>
  <si>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</si>
  <si>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</si>
  <si>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</si>
  <si>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</si>
  <si>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</si>
  <si>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</si>
  <si>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</si>
  <si>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</si>
  <si>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</si>
  <si>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</si>
  <si>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</si>
  <si>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</si>
  <si>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</si>
  <si>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</si>
  <si>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</si>
  <si>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</si>
  <si>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</si>
  <si>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</si>
  <si>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</si>
  <si>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</si>
  <si>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</si>
  <si>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</si>
  <si>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</si>
  <si>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</si>
  <si>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</si>
  <si>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</si>
  <si>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</si>
  <si>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</si>
  <si>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</si>
  <si>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</si>
  <si>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</si>
  <si>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</si>
  <si>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</si>
  <si>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</si>
  <si>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</si>
  <si>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</si>
  <si>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</si>
  <si>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</si>
  <si>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</si>
  <si>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</si>
  <si>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</si>
  <si>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</si>
  <si>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</si>
  <si>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</si>
  <si>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</si>
  <si>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</si>
  <si>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</si>
  <si>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</si>
  <si>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</si>
  <si>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</si>
  <si>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</si>
  <si>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</si>
  <si>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</si>
  <si>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</si>
  <si>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</si>
  <si>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</si>
  <si>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</si>
  <si>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</si>
  <si>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</si>
  <si>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</si>
  <si>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</si>
  <si>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</si>
  <si>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</si>
  <si>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</si>
  <si>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</si>
  <si>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</si>
  <si>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</si>
  <si>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</si>
  <si>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</si>
  <si>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</si>
  <si>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</si>
  <si>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</si>
  <si>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</si>
  <si>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</si>
  <si>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</si>
  <si>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</si>
  <si>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</si>
  <si>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</si>
  <si>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</si>
  <si>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</si>
  <si>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</si>
  <si>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</si>
  <si>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</si>
  <si>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</si>
  <si>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</si>
  <si>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</si>
  <si>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</si>
  <si>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</si>
  <si>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</si>
  <si>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</si>
  <si>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</si>
  <si>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</si>
  <si>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</si>
  <si>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</si>
  <si>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</si>
  <si>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</si>
  <si>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</si>
  <si>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</si>
  <si>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</si>
  <si>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</si>
  <si>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</si>
  <si>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</si>
  <si>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</si>
  <si>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</si>
  <si>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</si>
  <si>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</si>
  <si>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</si>
  <si>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</si>
  <si>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</si>
  <si>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</si>
  <si>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</si>
  <si>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</si>
  <si>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</si>
  <si>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</si>
  <si>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</si>
  <si>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</si>
  <si>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</si>
  <si>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</si>
  <si>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</si>
  <si>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</si>
  <si>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</si>
  <si>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</si>
  <si>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</si>
  <si>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</si>
  <si>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</si>
  <si>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</si>
  <si>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</si>
  <si>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</si>
  <si>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</si>
  <si>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</si>
  <si>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</si>
  <si>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</si>
  <si>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</si>
  <si>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</si>
  <si>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</si>
  <si>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</si>
  <si>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</si>
  <si>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</si>
  <si>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</si>
  <si>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</si>
  <si>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</si>
  <si>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</si>
  <si>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</si>
  <si>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</si>
  <si>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</si>
  <si>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</si>
  <si>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</si>
  <si>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</si>
  <si>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</si>
  <si>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</si>
  <si>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</si>
  <si>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</si>
  <si>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</si>
  <si>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</si>
  <si>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</si>
  <si>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</si>
  <si>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</si>
  <si>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</si>
  <si>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</si>
  <si>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</si>
  <si>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</si>
  <si>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</si>
  <si>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</si>
  <si>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</si>
  <si>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</si>
  <si>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</si>
  <si>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</si>
  <si>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</si>
  <si>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</si>
  <si>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</si>
  <si>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</si>
  <si>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</si>
  <si>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</si>
  <si>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</si>
  <si>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</si>
  <si>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</si>
  <si>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</si>
  <si>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</si>
  <si>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</si>
  <si>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</si>
  <si>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</si>
  <si>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</si>
  <si>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</si>
  <si>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</si>
  <si>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</si>
  <si>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</si>
  <si>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</si>
  <si>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</si>
  <si>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</si>
  <si>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</si>
  <si>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</si>
  <si>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</si>
  <si>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</si>
  <si>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</si>
  <si>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</si>
  <si>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</si>
  <si>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</si>
  <si>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</si>
  <si>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</si>
  <si>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</si>
  <si>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</si>
  <si>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</si>
  <si>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</si>
  <si>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</si>
  <si>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</si>
  <si>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</si>
  <si>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</si>
  <si>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</si>
  <si>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</si>
  <si>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</si>
  <si>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</si>
  <si>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</si>
  <si>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</si>
  <si>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</si>
  <si>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</si>
  <si>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</si>
  <si>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</si>
  <si>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</si>
  <si>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</si>
  <si>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</si>
  <si>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</si>
  <si>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</si>
  <si>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</si>
  <si>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</si>
  <si>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</si>
  <si>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</si>
  <si>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</si>
  <si>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</si>
  <si>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</si>
  <si>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</si>
  <si>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</si>
  <si>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</si>
  <si>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</si>
  <si>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</si>
  <si>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</si>
  <si>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</si>
  <si>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</si>
  <si>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</si>
  <si>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</si>
  <si>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</si>
  <si>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</si>
  <si>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</si>
  <si>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</si>
  <si>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</si>
  <si>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</si>
  <si>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</si>
  <si>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</si>
  <si>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</si>
  <si>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</si>
  <si>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</si>
  <si>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</si>
  <si>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</si>
  <si>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</si>
  <si>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</si>
  <si>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</si>
  <si>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</si>
  <si>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</si>
  <si>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</si>
  <si>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</si>
  <si>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</si>
  <si>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</si>
  <si>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</si>
  <si>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</si>
  <si>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</si>
  <si>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</si>
  <si>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</si>
  <si>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</si>
  <si>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</si>
  <si>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</si>
  <si>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</si>
  <si>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</si>
  <si>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</si>
  <si>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</si>
  <si>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</si>
  <si>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</si>
  <si>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</si>
  <si>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</si>
  <si>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</si>
  <si>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</si>
  <si>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</si>
  <si>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</si>
  <si>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</si>
  <si>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</si>
  <si>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</si>
  <si>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</si>
  <si>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</si>
  <si>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</si>
  <si>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</si>
  <si>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</si>
  <si>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</si>
  <si>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</si>
  <si>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</si>
  <si>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</si>
  <si>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</si>
  <si>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</si>
  <si>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</si>
  <si>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</si>
  <si>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</si>
  <si>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</si>
  <si>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</si>
  <si>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</si>
  <si>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</si>
  <si>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</si>
  <si>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</si>
  <si>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</si>
  <si>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</si>
  <si>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</si>
  <si>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</si>
  <si>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</si>
  <si>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</si>
  <si>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</si>
  <si>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</si>
  <si>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</si>
  <si>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</si>
  <si>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</si>
  <si>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</si>
  <si>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</si>
  <si>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</si>
  <si>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</si>
  <si>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</si>
  <si>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</si>
  <si>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</si>
  <si>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</si>
  <si>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</si>
  <si>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</si>
  <si>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</si>
  <si>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</si>
  <si>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</si>
  <si>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</si>
  <si>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</si>
  <si>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</si>
  <si>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</si>
  <si>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</si>
  <si>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</si>
  <si>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</si>
  <si>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</si>
  <si>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</si>
  <si>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</si>
  <si>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</si>
  <si>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</si>
  <si>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</si>
  <si>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</si>
  <si>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</si>
  <si>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</si>
  <si>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</si>
  <si>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</si>
  <si>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</si>
  <si>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</si>
  <si>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</si>
  <si>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</si>
  <si>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</si>
  <si>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</si>
  <si>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</si>
  <si>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</si>
  <si>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</si>
  <si>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</si>
  <si>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</si>
  <si>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</si>
  <si>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</si>
  <si>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</si>
  <si>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</si>
  <si>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</si>
  <si>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</si>
  <si>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</si>
  <si>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</si>
  <si>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</si>
  <si>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</si>
  <si>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</si>
  <si>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</si>
  <si>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</si>
  <si>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</si>
  <si>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</si>
  <si>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</si>
  <si>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</si>
  <si>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</si>
  <si>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</si>
  <si>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</si>
  <si>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</si>
  <si>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</si>
  <si>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</si>
  <si>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</si>
  <si>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</si>
  <si>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</si>
  <si>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</si>
  <si>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</si>
  <si>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</si>
  <si>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</si>
  <si>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</si>
  <si>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</si>
  <si>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</si>
  <si>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</si>
  <si>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</si>
  <si>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</si>
  <si>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</si>
  <si>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</si>
  <si>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</si>
  <si>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</si>
  <si>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</si>
  <si>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</si>
  <si>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</si>
  <si>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</si>
  <si>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</si>
  <si>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</si>
  <si>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</si>
  <si>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</si>
  <si>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</si>
  <si>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</si>
  <si>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</si>
  <si>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</si>
  <si>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</si>
  <si>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</si>
  <si>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</si>
  <si>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</si>
  <si>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</si>
  <si>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</si>
  <si>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</si>
  <si>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</si>
  <si>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</si>
  <si>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</si>
  <si>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</si>
  <si>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</si>
  <si>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</si>
  <si>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</si>
  <si>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</si>
  <si>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</si>
  <si>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</si>
  <si>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</si>
  <si>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</si>
  <si>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</si>
  <si>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</si>
  <si>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</si>
  <si>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</si>
  <si>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</si>
  <si>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</si>
  <si>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</si>
  <si>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</si>
  <si>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</si>
  <si>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</si>
  <si>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</si>
  <si>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</si>
  <si>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</si>
  <si>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</si>
  <si>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</si>
  <si>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</si>
  <si>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</si>
  <si>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</si>
  <si>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</si>
  <si>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</si>
  <si>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</si>
  <si>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</si>
  <si>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</si>
  <si>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</si>
  <si>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</si>
  <si>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</si>
  <si>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</si>
  <si>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</si>
  <si>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</si>
  <si>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</si>
  <si>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</si>
  <si>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</si>
  <si>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</si>
  <si>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</si>
  <si>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</si>
  <si>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</si>
  <si>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</si>
  <si>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</si>
  <si>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</si>
  <si>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</si>
  <si>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</si>
  <si>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</si>
  <si>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</si>
  <si>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</si>
  <si>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</si>
  <si>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</si>
  <si>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</si>
  <si>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</si>
  <si>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</si>
  <si>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</si>
  <si>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</si>
  <si>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</si>
  <si>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</si>
  <si>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</si>
  <si>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</si>
  <si>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</si>
  <si>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</si>
  <si>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</si>
  <si>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</si>
  <si>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</si>
  <si>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</si>
  <si>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</si>
  <si>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</si>
  <si>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</si>
  <si>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</si>
  <si>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</si>
  <si>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</si>
  <si>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</si>
  <si>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</si>
  <si>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</si>
  <si>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</si>
  <si>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</si>
  <si>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</si>
  <si>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</si>
  <si>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</si>
  <si>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</si>
  <si>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</si>
  <si>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</si>
  <si>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</si>
  <si>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</si>
  <si>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</si>
  <si>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</si>
  <si>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</si>
  <si>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</si>
  <si>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</si>
  <si>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</si>
  <si>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</si>
  <si>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</si>
  <si>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</si>
  <si>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</si>
  <si>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</si>
  <si>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</si>
  <si>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</si>
  <si>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</si>
  <si>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</si>
  <si>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</si>
  <si>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</si>
  <si>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</si>
  <si>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</si>
  <si>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</si>
  <si>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</si>
  <si>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</si>
  <si>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</si>
  <si>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</si>
  <si>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</si>
  <si>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</si>
  <si>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</si>
  <si>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</si>
  <si>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</si>
  <si>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</si>
  <si>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</si>
  <si>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</si>
  <si>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</si>
  <si>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</si>
  <si>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</si>
  <si>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</si>
  <si>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</si>
  <si>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</si>
  <si>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</si>
  <si>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</si>
  <si>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</si>
  <si>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</si>
  <si>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</si>
  <si>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</si>
  <si>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</si>
  <si>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</si>
  <si>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</si>
  <si>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</si>
  <si>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</si>
  <si>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</si>
  <si>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</si>
  <si>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</si>
  <si>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</si>
  <si>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</si>
  <si>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</si>
  <si>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</si>
  <si>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</si>
  <si>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</si>
  <si>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</si>
  <si>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</si>
  <si>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</si>
  <si>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</si>
  <si>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</si>
  <si>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</si>
  <si>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</si>
  <si>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</si>
  <si>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</si>
  <si>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</si>
  <si>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</si>
  <si>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</si>
  <si>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</si>
  <si>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</si>
  <si>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</si>
  <si>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</si>
  <si>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</si>
  <si>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</si>
  <si>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</si>
  <si>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</si>
  <si>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</si>
  <si>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</si>
  <si>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</si>
  <si>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</si>
  <si>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</si>
  <si>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</si>
  <si>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</si>
  <si>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</si>
  <si>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</si>
  <si>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</si>
  <si>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</si>
  <si>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</si>
  <si>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</si>
  <si>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</si>
  <si>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</si>
  <si>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</si>
  <si>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</si>
  <si>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</si>
  <si>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</si>
  <si>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</si>
  <si>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</si>
  <si>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</si>
  <si>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</si>
  <si>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</si>
  <si>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</si>
  <si>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</si>
  <si>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</si>
  <si>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</si>
  <si>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</si>
  <si>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</si>
  <si>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</si>
  <si>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</si>
  <si>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</si>
  <si>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</si>
  <si>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</si>
  <si>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</si>
  <si>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</si>
  <si>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</si>
  <si>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</si>
  <si>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</si>
  <si>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</si>
  <si>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</si>
  <si>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</si>
  <si>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</si>
  <si>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</si>
  <si>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</si>
  <si>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</si>
  <si>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</si>
  <si>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</si>
  <si>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</si>
  <si>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</si>
  <si>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</si>
  <si>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</si>
  <si>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</si>
  <si>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</si>
  <si>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</si>
  <si>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</si>
  <si>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</si>
  <si>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</si>
  <si>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</si>
  <si>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</si>
  <si>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</si>
  <si>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</si>
  <si>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</si>
  <si>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</si>
  <si>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</si>
  <si>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</si>
  <si>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</si>
  <si>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</si>
  <si>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</si>
  <si>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</si>
  <si>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</si>
  <si>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</si>
  <si>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</si>
  <si>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</si>
  <si>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</si>
  <si>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</si>
  <si>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</si>
  <si>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</si>
  <si>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</si>
  <si>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</si>
  <si>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</si>
  <si>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</si>
  <si>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</si>
  <si>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</si>
  <si>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</si>
  <si>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</si>
  <si>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</si>
  <si>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</si>
  <si>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</si>
  <si>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</si>
  <si>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</si>
  <si>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</si>
  <si>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</si>
  <si>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</si>
  <si>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</si>
  <si>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</si>
  <si>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</si>
  <si>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</si>
  <si>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</si>
  <si>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</si>
  <si>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</si>
  <si>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</si>
  <si>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</si>
  <si>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</si>
  <si>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</si>
  <si>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</si>
  <si>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</si>
  <si>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</si>
  <si>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</si>
  <si>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</si>
  <si>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</si>
  <si>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</si>
  <si>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</si>
  <si>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</si>
  <si>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</si>
  <si>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</si>
  <si>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</si>
  <si>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</si>
  <si>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</si>
  <si>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</si>
  <si>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</si>
  <si>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</si>
  <si>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</si>
  <si>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</si>
  <si>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</si>
  <si>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</si>
  <si>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</si>
  <si>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</si>
  <si>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</si>
  <si>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</si>
  <si>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</si>
  <si>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</si>
  <si>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</si>
  <si>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</si>
  <si>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</si>
  <si>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</si>
  <si>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</si>
  <si>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</si>
  <si>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</si>
  <si>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</si>
  <si>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</si>
  <si>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</si>
  <si>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</si>
  <si>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</si>
  <si>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</si>
  <si>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</si>
  <si>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</si>
  <si>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</si>
  <si>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</si>
  <si>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</si>
  <si>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</si>
  <si>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</si>
  <si>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</si>
  <si>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</si>
  <si>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</si>
  <si>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</si>
  <si>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</si>
  <si>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</si>
  <si>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</si>
  <si>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</si>
  <si>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</si>
  <si>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</si>
  <si>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</si>
  <si>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</si>
  <si>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</si>
  <si>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</si>
  <si>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</si>
  <si>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</si>
  <si>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</si>
  <si>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</si>
  <si>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</si>
  <si>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</si>
  <si>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</si>
  <si>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</si>
  <si>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</si>
  <si>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</si>
  <si>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</si>
  <si>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</si>
  <si>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</si>
  <si>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</si>
  <si>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</si>
  <si>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</si>
  <si>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</si>
  <si>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</si>
  <si>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</si>
  <si>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</si>
  <si>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</si>
  <si>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</si>
  <si>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</si>
  <si>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</si>
  <si>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</si>
  <si>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</si>
  <si>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</si>
  <si>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</si>
  <si>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</si>
  <si>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</si>
  <si>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</si>
  <si>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</si>
  <si>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</si>
  <si>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</si>
  <si>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</si>
  <si>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</si>
  <si>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</si>
  <si>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</si>
  <si>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</si>
  <si>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</si>
  <si>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</si>
  <si>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</si>
  <si>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</si>
  <si>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</si>
  <si>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</si>
  <si>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</si>
  <si>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</si>
  <si>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</si>
  <si>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</si>
  <si>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</si>
  <si>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</si>
  <si>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</si>
  <si>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</si>
  <si>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</si>
  <si>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</si>
  <si>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</si>
  <si>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</si>
  <si>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</si>
  <si>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</si>
  <si>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</si>
  <si>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</si>
  <si>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</si>
  <si>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</si>
  <si>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</si>
  <si>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</si>
  <si>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</si>
  <si>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</si>
  <si>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</si>
  <si>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</si>
  <si>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</si>
  <si>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</si>
  <si>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</si>
  <si>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</si>
  <si>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</si>
  <si>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</si>
  <si>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</si>
  <si>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</si>
  <si>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</si>
  <si>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</si>
  <si>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</si>
  <si>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</si>
  <si>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</si>
  <si>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</si>
  <si>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</si>
  <si>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</si>
  <si>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</si>
  <si>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</si>
  <si>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</si>
  <si>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</si>
  <si>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</si>
  <si>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</si>
  <si>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</si>
  <si>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</si>
  <si>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</si>
  <si>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</si>
  <si>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</si>
  <si>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</si>
  <si>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</si>
  <si>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</si>
  <si>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</si>
  <si>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</si>
  <si>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</si>
  <si>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</si>
  <si>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</si>
  <si>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</si>
  <si>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</si>
  <si>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</si>
  <si>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</si>
  <si>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</si>
  <si>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</si>
  <si>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</si>
  <si>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</si>
  <si>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</si>
  <si>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</si>
  <si>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</si>
  <si>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</si>
  <si>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</si>
  <si>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</si>
  <si>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</si>
  <si>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</si>
  <si>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</si>
  <si>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</si>
  <si>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</si>
  <si>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</si>
  <si>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</si>
  <si>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</si>
  <si>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</si>
  <si>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</si>
  <si>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</si>
  <si>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</si>
  <si>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</si>
  <si>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</si>
  <si>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</si>
  <si>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</si>
  <si>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</si>
  <si>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</si>
  <si>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</si>
  <si>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</si>
  <si>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</si>
  <si>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</si>
  <si>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</si>
  <si>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</si>
  <si>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</si>
  <si>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</si>
  <si>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</si>
  <si>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</si>
  <si>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</si>
  <si>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</si>
  <si>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</si>
  <si>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</si>
  <si>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</si>
  <si>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</si>
  <si>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</si>
  <si>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</si>
  <si>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</si>
  <si>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</si>
  <si>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</si>
  <si>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</si>
  <si>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</si>
  <si>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</si>
  <si>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</si>
  <si>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</si>
  <si>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</si>
  <si>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</si>
  <si>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</si>
  <si>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</si>
  <si>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</si>
  <si>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</si>
  <si>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</si>
  <si>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</si>
  <si>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</si>
  <si>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</si>
  <si>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</si>
  <si>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</si>
  <si>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</si>
  <si>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</si>
  <si>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</si>
  <si>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</si>
  <si>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</si>
  <si>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</si>
  <si>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</si>
  <si>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</si>
  <si>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</si>
  <si>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</si>
  <si>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</si>
  <si>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</si>
  <si>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</si>
  <si>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</si>
  <si>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</si>
  <si>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</si>
  <si>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</si>
  <si>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</si>
  <si>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</si>
  <si>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</si>
  <si>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</si>
  <si>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</si>
  <si>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</si>
  <si>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</si>
  <si>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</si>
  <si>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</si>
  <si>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</si>
  <si>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</si>
  <si>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</si>
  <si>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</si>
  <si>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</si>
  <si>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</si>
  <si>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</si>
  <si>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</si>
  <si>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</si>
  <si>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</si>
  <si>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</si>
  <si>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</si>
  <si>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</si>
  <si>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</si>
  <si>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</si>
  <si>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</si>
  <si>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</si>
  <si>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</si>
  <si>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</si>
  <si>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</si>
  <si>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</si>
  <si>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</si>
  <si>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</si>
  <si>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</si>
  <si>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</si>
  <si>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</si>
  <si>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</si>
  <si>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</si>
  <si>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</si>
  <si>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</si>
  <si>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</si>
  <si>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</si>
  <si>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</si>
  <si>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</si>
  <si>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</si>
  <si>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</si>
  <si>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</si>
  <si>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</si>
  <si>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</si>
  <si>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</si>
  <si>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</si>
  <si>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</si>
  <si>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</si>
  <si>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</si>
  <si>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</si>
  <si>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</si>
  <si>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</si>
  <si>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</si>
  <si>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</si>
  <si>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</si>
  <si>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</si>
  <si>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</si>
  <si>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</si>
  <si>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</si>
  <si>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</si>
  <si>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</si>
  <si>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</si>
  <si>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</si>
  <si>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</si>
  <si>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</si>
  <si>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</si>
  <si>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</si>
  <si>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</si>
  <si>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</si>
  <si>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</si>
  <si>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</si>
  <si>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</si>
  <si>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</si>
  <si>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</si>
  <si>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</si>
  <si>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</si>
  <si>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</si>
  <si>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</si>
  <si>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</si>
  <si>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</si>
  <si>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</si>
  <si>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</si>
  <si>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</si>
  <si>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</si>
  <si>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</si>
  <si>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</si>
  <si>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</si>
  <si>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</si>
  <si>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</si>
  <si>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</si>
  <si>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</si>
  <si>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</si>
  <si>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</si>
  <si>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</si>
  <si>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</si>
  <si>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</si>
  <si>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</si>
  <si>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</si>
  <si>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</si>
  <si>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</si>
  <si>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</si>
  <si>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</si>
  <si>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</si>
  <si>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</si>
  <si>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</si>
  <si>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</si>
  <si>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</si>
  <si>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</si>
  <si>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</si>
  <si>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</si>
  <si>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</si>
  <si>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</si>
  <si>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</si>
  <si>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</si>
  <si>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</si>
  <si>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</si>
  <si>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</si>
  <si>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</si>
  <si>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</si>
  <si>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</si>
  <si>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</si>
  <si>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</si>
  <si>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</si>
  <si>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</si>
  <si>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</si>
  <si>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</si>
  <si>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</si>
  <si>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</si>
  <si>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</si>
  <si>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</si>
  <si>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</si>
  <si>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</si>
  <si>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</si>
  <si>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</si>
  <si>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</si>
  <si>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</si>
  <si>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</si>
  <si>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</si>
  <si>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</si>
  <si>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</si>
  <si>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</si>
  <si>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</si>
  <si>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</si>
  <si>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</si>
  <si>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</si>
  <si>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</si>
  <si>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</si>
  <si>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</si>
  <si>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</si>
  <si>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</si>
  <si>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</si>
  <si>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</si>
  <si>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</si>
  <si>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</si>
  <si>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</si>
  <si>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</si>
  <si>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</si>
  <si>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</si>
  <si>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</si>
  <si>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</si>
  <si>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</si>
  <si>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</si>
  <si>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</si>
  <si>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</si>
  <si>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</si>
  <si>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</si>
  <si>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</si>
  <si>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</si>
  <si>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</si>
  <si>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</si>
  <si>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</si>
  <si>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</si>
  <si>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</si>
  <si>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</si>
  <si>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</si>
  <si>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</si>
  <si>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</si>
  <si>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</si>
  <si>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</si>
  <si>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</si>
  <si>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</si>
  <si>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</si>
  <si>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</si>
  <si>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</si>
  <si>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</si>
  <si>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</si>
  <si>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</si>
  <si>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</si>
  <si>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</si>
  <si>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</si>
  <si>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</si>
  <si>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</si>
  <si>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</si>
  <si>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</si>
  <si>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</si>
  <si>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</si>
  <si>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</si>
  <si>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</si>
  <si>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</si>
  <si>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</si>
  <si>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</si>
  <si>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</si>
  <si>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</si>
  <si>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</si>
  <si>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</si>
  <si>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</si>
  <si>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</si>
  <si>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</si>
  <si>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</si>
  <si>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</si>
  <si>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</si>
  <si>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</si>
  <si>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</si>
  <si>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</si>
  <si>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</si>
  <si>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</si>
  <si>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</si>
  <si>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</si>
  <si>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</si>
  <si>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</si>
  <si>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</si>
  <si>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</si>
  <si>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</si>
  <si>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</si>
  <si>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</si>
  <si>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</si>
  <si>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</si>
  <si>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</si>
  <si>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</si>
  <si>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</si>
  <si>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</si>
  <si>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</si>
  <si>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</si>
  <si>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</si>
  <si>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</si>
  <si>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</si>
  <si>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</si>
  <si>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</si>
  <si>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</si>
  <si>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</si>
  <si>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</si>
  <si>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</si>
  <si>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</si>
  <si>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</si>
  <si>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</si>
  <si>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</si>
  <si>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</si>
  <si>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</si>
  <si>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</si>
  <si>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</si>
  <si>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</si>
  <si>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</si>
  <si>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</si>
  <si>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</si>
  <si>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</si>
  <si>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</si>
  <si>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</si>
  <si>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</si>
  <si>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</si>
  <si>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</si>
  <si>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</si>
  <si>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</si>
  <si>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</si>
  <si>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</si>
  <si>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</si>
  <si>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</si>
  <si>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</si>
  <si>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</si>
  <si>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</si>
  <si>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</si>
  <si>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</si>
  <si>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</si>
  <si>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</si>
  <si>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</si>
  <si>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</si>
  <si>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</si>
  <si>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</si>
  <si>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</si>
  <si>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</si>
  <si>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</si>
  <si>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</si>
  <si>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</si>
  <si>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</si>
  <si>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</si>
  <si>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</si>
  <si>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</si>
  <si>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</si>
  <si>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</si>
  <si>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</si>
  <si>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</si>
  <si>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</si>
  <si>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</si>
  <si>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</si>
  <si>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</si>
  <si>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</si>
  <si>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</si>
  <si>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</si>
  <si>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</si>
  <si>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</si>
  <si>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</si>
  <si>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</si>
  <si>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</si>
  <si>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</si>
  <si>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</si>
  <si>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</si>
  <si>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</si>
  <si>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</si>
  <si>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</si>
  <si>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</si>
  <si>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</si>
  <si>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</si>
  <si>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</si>
  <si>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</si>
  <si>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</si>
  <si>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</si>
  <si>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</si>
  <si>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</si>
  <si>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</si>
  <si>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</si>
  <si>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</si>
  <si>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</si>
  <si>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</si>
  <si>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</si>
  <si>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</si>
  <si>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</si>
  <si>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</si>
  <si>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</si>
  <si>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</si>
  <si>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</si>
  <si>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</si>
  <si>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</si>
  <si>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</si>
  <si>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</si>
  <si>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</si>
  <si>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</si>
  <si>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</si>
  <si>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</si>
  <si>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</si>
  <si>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</si>
  <si>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</si>
  <si>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</si>
  <si>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</si>
  <si>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</si>
  <si>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</si>
  <si>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</si>
  <si>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</si>
  <si>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</si>
  <si>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</si>
  <si>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</si>
  <si>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</si>
  <si>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</si>
  <si>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</si>
  <si>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</si>
  <si>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</si>
  <si>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</si>
  <si>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</si>
  <si>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</si>
  <si>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</si>
  <si>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</si>
  <si>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</si>
  <si>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</si>
  <si>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</si>
  <si>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</si>
  <si>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</si>
  <si>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</si>
  <si>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</si>
  <si>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</si>
  <si>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</si>
  <si>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</si>
  <si>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</si>
  <si>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</si>
  <si>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</si>
  <si>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</si>
  <si>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</si>
  <si>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</si>
  <si>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</si>
  <si>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</si>
  <si>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</si>
  <si>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</si>
  <si>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</si>
  <si>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</si>
  <si>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</si>
  <si>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</si>
  <si>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</si>
  <si>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</si>
  <si>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</si>
  <si>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</si>
  <si>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</si>
  <si>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</si>
  <si>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</si>
  <si>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</si>
  <si>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</si>
  <si>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</si>
  <si>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</si>
  <si>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</si>
  <si>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</si>
  <si>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</si>
  <si>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</si>
  <si>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</si>
  <si>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</si>
  <si>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</si>
  <si>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</si>
  <si>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</si>
  <si>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</si>
  <si>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</si>
  <si>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</si>
  <si>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</si>
  <si>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</si>
  <si>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</si>
  <si>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</si>
  <si>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</si>
  <si>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</si>
  <si>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</si>
  <si>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</si>
  <si>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</si>
  <si>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</si>
  <si>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</si>
  <si>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</si>
  <si>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</si>
  <si>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</si>
  <si>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</si>
  <si>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</si>
  <si>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</si>
  <si>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</si>
  <si>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</si>
  <si>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</si>
  <si>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</si>
  <si>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</si>
  <si>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</si>
  <si>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</si>
  <si>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</si>
  <si>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</si>
  <si>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</si>
  <si>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</si>
  <si>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</si>
  <si>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</si>
  <si>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</si>
  <si>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</si>
  <si>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</si>
  <si>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</si>
  <si>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</si>
  <si>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</si>
  <si>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</si>
  <si>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</si>
  <si>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</si>
  <si>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</si>
  <si>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</si>
  <si>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</si>
  <si>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</si>
  <si>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</si>
  <si>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</si>
  <si>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</si>
  <si>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</si>
  <si>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</si>
  <si>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</si>
  <si>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</si>
  <si>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</si>
  <si>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</si>
  <si>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</si>
  <si>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</si>
  <si>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</si>
  <si>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</si>
  <si>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</si>
  <si>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</si>
  <si>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</si>
  <si>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</si>
  <si>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</si>
  <si>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</si>
  <si>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</si>
  <si>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</si>
  <si>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</si>
  <si>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</si>
  <si>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</si>
  <si>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</si>
  <si>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</si>
  <si>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</si>
  <si>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</si>
  <si>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</si>
  <si>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</si>
  <si>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</si>
  <si>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</si>
  <si>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</si>
  <si>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</si>
  <si>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</si>
  <si>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</si>
  <si>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</si>
  <si>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</si>
  <si>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</si>
  <si>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</si>
  <si>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</si>
  <si>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</si>
  <si>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</si>
  <si>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</si>
  <si>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</si>
  <si>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</si>
  <si>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</si>
  <si>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</si>
  <si>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</si>
  <si>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</si>
  <si>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</si>
  <si>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</si>
  <si>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</si>
  <si>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</si>
  <si>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</si>
  <si>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</si>
  <si>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</si>
  <si>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</si>
  <si>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</si>
  <si>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</si>
  <si>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</si>
  <si>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</si>
  <si>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</si>
  <si>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</si>
  <si>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</si>
  <si>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</si>
  <si>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</si>
  <si>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</si>
  <si>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</si>
  <si>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</si>
  <si>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</si>
  <si>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</si>
  <si>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</si>
  <si>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</si>
  <si>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</si>
  <si>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</si>
  <si>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</si>
  <si>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</si>
  <si>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</si>
  <si>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</si>
  <si>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</si>
  <si>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</si>
  <si>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</si>
  <si>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</si>
  <si>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</si>
  <si>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</si>
  <si>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</si>
  <si>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</si>
  <si>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</si>
  <si>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</si>
  <si>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</si>
  <si>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</si>
  <si>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</si>
  <si>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</si>
  <si>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</si>
  <si>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</si>
  <si>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</si>
  <si>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</si>
  <si>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</si>
  <si>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</si>
  <si>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</si>
  <si>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</si>
  <si>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</si>
  <si>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</si>
  <si>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</si>
  <si>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</si>
  <si>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</si>
  <si>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</si>
  <si>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</si>
  <si>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</si>
  <si>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</si>
  <si>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</si>
  <si>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</si>
  <si>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</si>
  <si>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</si>
  <si>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</si>
  <si>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</si>
  <si>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</si>
  <si>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</si>
  <si>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</si>
  <si>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</si>
  <si>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</si>
  <si>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</si>
  <si>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</si>
  <si>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</si>
  <si>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</si>
  <si>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</si>
  <si>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</si>
  <si>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</si>
  <si>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</si>
  <si>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</si>
  <si>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</si>
  <si>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</si>
  <si>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</si>
  <si>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</si>
  <si>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</si>
  <si>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</si>
  <si>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</si>
  <si>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</si>
  <si>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</si>
  <si>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</si>
  <si>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</si>
  <si>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</si>
  <si>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</si>
  <si>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</si>
  <si>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</si>
  <si>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</si>
  <si>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</si>
  <si>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</si>
  <si>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</si>
  <si>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</si>
  <si>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</si>
  <si>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</si>
  <si>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</si>
  <si>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</si>
  <si>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</si>
  <si>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</si>
  <si>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</si>
  <si>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</si>
  <si>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</si>
  <si>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</si>
  <si>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</si>
  <si>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</si>
  <si>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</si>
  <si>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</si>
  <si>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</si>
  <si>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</si>
  <si>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</si>
  <si>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</si>
  <si>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</si>
  <si>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</si>
  <si>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</si>
  <si>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</si>
  <si>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</si>
  <si>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</si>
  <si>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</si>
  <si>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</si>
  <si>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</si>
  <si>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</si>
  <si>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</si>
  <si>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</si>
  <si>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</si>
  <si>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</si>
  <si>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</si>
  <si>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</si>
  <si>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</si>
  <si>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</si>
  <si>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</si>
  <si>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</si>
  <si>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</si>
  <si>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</si>
  <si>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</si>
  <si>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</si>
  <si>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</si>
  <si>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</si>
  <si>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</si>
  <si>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</si>
  <si>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</si>
  <si>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</si>
  <si>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</si>
  <si>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</si>
  <si>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</si>
  <si>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</si>
  <si>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</si>
  <si>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</si>
  <si>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</si>
  <si>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</si>
  <si>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</si>
  <si>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</si>
  <si>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</si>
  <si>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</si>
  <si>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</si>
  <si>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</si>
  <si>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</si>
  <si>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</si>
  <si>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</si>
  <si>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</si>
  <si>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</si>
  <si>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</si>
  <si>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</si>
  <si>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</si>
  <si>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</si>
  <si>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</si>
  <si>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</si>
  <si>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</si>
  <si>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</si>
  <si>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</si>
  <si>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</si>
  <si>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</si>
  <si>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</si>
  <si>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</si>
  <si>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</si>
  <si>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</si>
  <si>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</si>
  <si>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</si>
  <si>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</si>
  <si>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</si>
  <si>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</si>
  <si>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</si>
  <si>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</si>
  <si>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</si>
  <si>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</si>
  <si>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</si>
  <si>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</si>
  <si>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</si>
  <si>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</si>
  <si>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</si>
  <si>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</si>
  <si>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</si>
  <si>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</si>
  <si>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</si>
  <si>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</si>
  <si>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</si>
  <si>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</si>
  <si>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</si>
  <si>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</si>
  <si>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</si>
  <si>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</si>
  <si>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</si>
  <si>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</si>
  <si>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</si>
  <si>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</si>
  <si>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</si>
  <si>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</si>
  <si>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</si>
  <si>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</si>
  <si>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</si>
  <si>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</si>
  <si>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</si>
  <si>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</si>
  <si>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</si>
  <si>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</si>
  <si>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</si>
  <si>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</si>
  <si>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</si>
  <si>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</si>
  <si>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</si>
  <si>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</si>
  <si>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</si>
  <si>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</si>
  <si>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</si>
  <si>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</si>
  <si>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</si>
  <si>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</si>
  <si>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</si>
  <si>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</si>
  <si>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</si>
  <si>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</si>
  <si>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</si>
  <si>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</si>
  <si>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</si>
  <si>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</si>
  <si>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</si>
  <si>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</si>
  <si>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</si>
  <si>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</si>
  <si>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</si>
  <si>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</si>
  <si>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</si>
  <si>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</si>
  <si>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</si>
  <si>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</si>
  <si>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</si>
  <si>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</si>
  <si>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</si>
  <si>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</si>
  <si>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</si>
  <si>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</si>
  <si>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</si>
  <si>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</si>
  <si>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</si>
  <si>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</si>
  <si>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</si>
  <si>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</si>
  <si>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</si>
  <si>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</si>
  <si>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</si>
  <si>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</si>
  <si>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</si>
  <si>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</si>
  <si>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</si>
  <si>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</si>
  <si>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</si>
  <si>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</si>
  <si>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</si>
  <si>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</si>
  <si>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</si>
  <si>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</si>
  <si>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</si>
  <si>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</si>
  <si>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</si>
  <si>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</si>
  <si>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</si>
  <si>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</si>
  <si>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</si>
  <si>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</si>
  <si>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</si>
  <si>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</si>
  <si>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</si>
  <si>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</si>
  <si>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</si>
  <si>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</si>
  <si>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</si>
  <si>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</si>
  <si>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</si>
  <si>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</si>
  <si>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</si>
  <si>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</si>
  <si>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</si>
  <si>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</si>
  <si>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</si>
  <si>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</si>
  <si>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</si>
  <si>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</si>
  <si>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</si>
  <si>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</si>
  <si>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</si>
  <si>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</si>
  <si>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</si>
  <si>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</si>
  <si>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</si>
  <si>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</si>
  <si>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</si>
  <si>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</si>
  <si>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</si>
  <si>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</si>
  <si>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</si>
  <si>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</si>
  <si>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</si>
  <si>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</si>
  <si>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</si>
  <si>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</si>
  <si>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</si>
  <si>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</si>
  <si>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</si>
  <si>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</si>
  <si>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</si>
  <si>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</si>
  <si>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</si>
  <si>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</si>
  <si>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</si>
  <si>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</si>
  <si>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</si>
  <si>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</si>
  <si>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</si>
  <si>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</si>
  <si>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</si>
  <si>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</si>
  <si>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</si>
  <si>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</si>
  <si>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</si>
  <si>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</si>
  <si>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</si>
  <si>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</si>
  <si>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</si>
  <si>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</si>
  <si>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</si>
  <si>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</si>
  <si>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</si>
  <si>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</si>
  <si>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</si>
  <si>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</si>
  <si>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</si>
  <si>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</si>
  <si>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</si>
  <si>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</si>
  <si>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</si>
  <si>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</si>
  <si>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</si>
  <si>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</si>
  <si>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</si>
  <si>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</si>
  <si>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</si>
  <si>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</si>
  <si>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</si>
  <si>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</si>
  <si>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</si>
  <si>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</si>
  <si>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</si>
  <si>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</si>
  <si>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</si>
  <si>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</si>
  <si>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</si>
  <si>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</si>
  <si>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</si>
  <si>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</si>
  <si>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</si>
  <si>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</si>
  <si>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</si>
  <si>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</si>
  <si>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</si>
  <si>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</si>
  <si>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</si>
  <si>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</si>
  <si>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</si>
  <si>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</si>
  <si>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</si>
  <si>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</si>
  <si>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</si>
  <si>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</si>
  <si>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</si>
  <si>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</si>
  <si>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</si>
  <si>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</si>
  <si>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</si>
  <si>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</si>
  <si>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</si>
  <si>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</si>
  <si>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</si>
  <si>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</si>
  <si>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</si>
  <si>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</si>
  <si>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</si>
  <si>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</si>
  <si>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</si>
  <si>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</si>
  <si>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</si>
  <si>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</si>
  <si>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</si>
  <si>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</si>
  <si>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</si>
  <si>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</si>
  <si>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</si>
  <si>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</si>
  <si>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</si>
  <si>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</si>
  <si>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</si>
  <si>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</si>
  <si>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</si>
  <si>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</si>
  <si>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</si>
  <si>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</si>
  <si>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</si>
  <si>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</si>
  <si>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</si>
  <si>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</si>
  <si>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</si>
  <si>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</si>
  <si>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</si>
  <si>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</si>
  <si>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</si>
  <si>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</si>
  <si>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</si>
  <si>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</si>
  <si>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</si>
  <si>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</si>
  <si>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</si>
  <si>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</si>
  <si>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</si>
  <si>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</si>
  <si>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</si>
  <si>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</si>
  <si>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</si>
  <si>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</si>
  <si>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</si>
  <si>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</si>
  <si>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</si>
  <si>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</si>
  <si>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</si>
  <si>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</si>
  <si>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</si>
  <si>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</si>
  <si>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</si>
  <si>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</si>
  <si>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</si>
  <si>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</si>
  <si>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</si>
  <si>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</si>
  <si>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</si>
  <si>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</si>
  <si>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</si>
  <si>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</si>
  <si>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</si>
  <si>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</si>
  <si>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</si>
  <si>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</si>
  <si>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</si>
  <si>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</si>
  <si>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</si>
  <si>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</si>
  <si>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</si>
  <si>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</si>
  <si>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</si>
  <si>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</si>
  <si>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</si>
  <si>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</si>
  <si>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</si>
  <si>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</si>
  <si>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</si>
  <si>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</si>
  <si>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</si>
  <si>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</si>
  <si>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</si>
  <si>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</si>
  <si>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</si>
  <si>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</si>
  <si>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</si>
  <si>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</si>
  <si>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</si>
  <si>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</si>
  <si>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</si>
  <si>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</si>
  <si>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</si>
  <si>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</si>
  <si>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</si>
  <si>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</si>
  <si>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</si>
  <si>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</si>
  <si>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</si>
  <si>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</si>
  <si>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</si>
  <si>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</si>
  <si>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</si>
  <si>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</si>
  <si>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</si>
  <si>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</si>
  <si>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</si>
  <si>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</si>
  <si>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</si>
  <si>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</si>
  <si>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</si>
  <si>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</si>
  <si>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</si>
  <si>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</si>
  <si>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</si>
  <si>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</si>
  <si>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</si>
  <si>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</si>
  <si>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</si>
  <si>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</si>
  <si>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</si>
  <si>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</si>
  <si>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</si>
  <si>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</si>
  <si>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</si>
  <si>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</si>
  <si>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</si>
  <si>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</si>
  <si>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</si>
  <si>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</si>
  <si>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</si>
  <si>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</si>
  <si>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</si>
  <si>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</si>
  <si>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</si>
  <si>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</si>
  <si>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</si>
  <si>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</si>
  <si>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</si>
  <si>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</si>
  <si>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</si>
  <si>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</si>
  <si>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</si>
  <si>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</si>
  <si>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</si>
  <si>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</si>
  <si>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</si>
  <si>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</si>
  <si>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</si>
  <si>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</si>
  <si>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</si>
  <si>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</si>
  <si>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</si>
  <si>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</si>
  <si>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</si>
  <si>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</si>
  <si>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</si>
  <si>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</si>
  <si>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</si>
  <si>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</si>
  <si>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</si>
  <si>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</si>
  <si>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</si>
  <si>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</si>
  <si>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</si>
  <si>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</si>
  <si>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</si>
  <si>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</si>
  <si>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</si>
  <si>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</si>
  <si>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</si>
  <si>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</si>
  <si>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</si>
  <si>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</si>
  <si>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</si>
  <si>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</si>
  <si>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</si>
  <si>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</si>
  <si>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</si>
  <si>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</si>
  <si>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</si>
  <si>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</si>
  <si>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</si>
  <si>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</si>
  <si>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</si>
  <si>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</si>
  <si>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</si>
  <si>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</si>
  <si>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</si>
  <si>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</si>
  <si>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</si>
  <si>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</si>
  <si>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</si>
  <si>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</si>
  <si>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</si>
  <si>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</si>
  <si>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</si>
  <si>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</si>
  <si>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</si>
  <si>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</si>
  <si>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</si>
  <si>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</si>
  <si>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</si>
  <si>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</si>
  <si>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</si>
  <si>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</si>
  <si>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</si>
  <si>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</si>
  <si>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</si>
  <si>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</si>
  <si>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</si>
  <si>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</si>
  <si>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</si>
  <si>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</si>
  <si>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</si>
  <si>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</si>
  <si>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</si>
  <si>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</si>
  <si>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</si>
  <si>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</si>
  <si>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</si>
  <si>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</si>
  <si>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</si>
  <si>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</si>
  <si>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</si>
  <si>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</si>
  <si>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</si>
  <si>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</si>
  <si>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</si>
  <si>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</si>
  <si>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</si>
  <si>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</si>
  <si>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</si>
  <si>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</si>
  <si>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</si>
  <si>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</si>
  <si>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</si>
  <si>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</si>
  <si>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</si>
  <si>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</si>
  <si>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</si>
  <si>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</si>
  <si>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</si>
  <si>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</si>
  <si>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</si>
  <si>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</si>
  <si>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</si>
  <si>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</si>
  <si>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</si>
  <si>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</si>
  <si>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</si>
  <si>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</si>
  <si>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</si>
  <si>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</si>
  <si>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</si>
  <si>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</si>
  <si>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</si>
  <si>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</si>
  <si>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</si>
  <si>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</si>
  <si>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</si>
  <si>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</si>
  <si>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</si>
  <si>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</si>
  <si>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</si>
  <si>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</si>
  <si>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</si>
  <si>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</si>
  <si>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</si>
  <si>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</si>
  <si>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</si>
  <si>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</si>
  <si>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</si>
  <si>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</si>
  <si>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</si>
  <si>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</si>
  <si>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</si>
  <si>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</si>
  <si>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</si>
  <si>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</si>
  <si>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</si>
  <si>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</si>
  <si>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</si>
  <si>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</si>
  <si>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</si>
  <si>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</si>
  <si>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</si>
  <si>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</si>
  <si>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</si>
  <si>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</si>
  <si>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</si>
  <si>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</si>
  <si>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</si>
  <si>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</si>
  <si>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</si>
  <si>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</si>
  <si>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</si>
  <si>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</si>
  <si>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</si>
  <si>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</si>
  <si>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</si>
  <si>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</si>
  <si>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</si>
  <si>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</si>
  <si>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</si>
  <si>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</si>
  <si>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</si>
  <si>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</si>
  <si>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</si>
  <si>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</si>
  <si>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</si>
  <si>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</si>
  <si>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</si>
  <si>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</si>
  <si>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</si>
  <si>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</si>
  <si>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</si>
  <si>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</si>
  <si>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</si>
  <si>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</si>
  <si>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</si>
  <si>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</si>
  <si>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</si>
  <si>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</si>
  <si>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</si>
  <si>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</si>
  <si>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</si>
  <si>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</si>
  <si>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</si>
  <si>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</si>
  <si>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</si>
  <si>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</si>
  <si>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</si>
  <si>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</si>
  <si>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</si>
  <si>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</si>
  <si>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</si>
  <si>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</si>
  <si>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</si>
  <si>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</si>
  <si>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</si>
  <si>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</si>
  <si>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</si>
  <si>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</si>
  <si>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</si>
  <si>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</si>
  <si>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</si>
  <si>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</si>
  <si>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</si>
  <si>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</si>
  <si>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</si>
  <si>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</si>
  <si>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</si>
  <si>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</si>
  <si>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</si>
  <si>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</si>
  <si>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</si>
  <si>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</si>
  <si>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</si>
  <si>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</si>
  <si>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</si>
  <si>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</si>
  <si>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</si>
  <si>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</si>
  <si>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</si>
  <si>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</si>
  <si>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</si>
  <si>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</si>
  <si>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</si>
  <si>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</si>
  <si>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</si>
  <si>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</si>
  <si>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</si>
  <si>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</si>
  <si>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</si>
  <si>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</si>
  <si>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</si>
  <si>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</si>
  <si>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</si>
  <si>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</si>
  <si>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</si>
  <si>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</si>
  <si>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</si>
  <si>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</si>
  <si>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</si>
  <si>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</si>
  <si>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</si>
  <si>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</si>
  <si>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</si>
  <si>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</si>
  <si>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</si>
  <si>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</si>
  <si>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</si>
  <si>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</si>
  <si>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</si>
  <si>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</si>
  <si>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</si>
  <si>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</si>
  <si>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</si>
  <si>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</si>
  <si>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</si>
  <si>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</si>
  <si>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</si>
  <si>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</si>
  <si>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</si>
  <si>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</si>
  <si>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</si>
  <si>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</si>
  <si>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</si>
  <si>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</si>
  <si>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</si>
  <si>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</si>
  <si>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</si>
  <si>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</si>
  <si>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</si>
  <si>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</si>
  <si>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</si>
  <si>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</si>
  <si>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</si>
  <si>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</si>
  <si>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</si>
  <si>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</si>
  <si>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</si>
  <si>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</si>
  <si>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</si>
  <si>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</si>
  <si>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</si>
  <si>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</si>
  <si>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</si>
  <si>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</si>
  <si>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</si>
  <si>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</si>
  <si>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</si>
  <si>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</si>
  <si>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</si>
  <si>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</si>
  <si>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</si>
  <si>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</si>
  <si>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</si>
  <si>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</si>
  <si>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</si>
  <si>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</si>
  <si>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</si>
  <si>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</si>
  <si>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</si>
  <si>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</si>
  <si>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</si>
  <si>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</si>
  <si>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</si>
  <si>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</si>
  <si>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</si>
  <si>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</si>
  <si>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</si>
  <si>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</si>
  <si>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</si>
  <si>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</si>
  <si>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</si>
  <si>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</si>
  <si>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</si>
  <si>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</si>
  <si>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</si>
  <si>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</si>
  <si>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</si>
  <si>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</si>
  <si>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</si>
  <si>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</si>
  <si>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</si>
  <si>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</si>
  <si>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</si>
  <si>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</si>
  <si>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</si>
  <si>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</si>
  <si>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</si>
  <si>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</si>
  <si>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</si>
  <si>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</si>
  <si>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</si>
  <si>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</si>
  <si>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</si>
  <si>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</si>
  <si>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</si>
  <si>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</si>
  <si>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</si>
  <si>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</si>
  <si>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</si>
  <si>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</si>
  <si>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</si>
  <si>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</si>
  <si>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</si>
  <si>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</si>
  <si>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</si>
  <si>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</si>
  <si>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</si>
  <si>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</si>
  <si>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</si>
  <si>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</si>
  <si>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</si>
  <si>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</si>
  <si>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</si>
  <si>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</si>
  <si>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</si>
  <si>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</si>
  <si>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</si>
  <si>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</si>
  <si>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</si>
  <si>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</si>
  <si>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</si>
  <si>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</si>
  <si>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</si>
  <si>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</si>
  <si>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</si>
  <si>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</si>
  <si>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</si>
  <si>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</si>
  <si>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</si>
  <si>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</si>
  <si>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</si>
  <si>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</si>
  <si>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</si>
  <si>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</si>
  <si>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</si>
  <si>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</si>
  <si>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</si>
  <si>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</si>
  <si>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</si>
  <si>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</si>
  <si>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</si>
  <si>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</si>
  <si>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</si>
  <si>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</si>
  <si>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</si>
  <si>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</si>
  <si>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</si>
  <si>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</si>
  <si>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</si>
  <si>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</si>
  <si>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</si>
  <si>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</si>
  <si>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</si>
  <si>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</si>
  <si>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</si>
  <si>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</si>
  <si>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</si>
  <si>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</si>
  <si>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</si>
  <si>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</si>
  <si>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</si>
  <si>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</si>
  <si>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</si>
  <si>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</si>
  <si>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</si>
  <si>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</si>
  <si>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</si>
  <si>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</si>
  <si>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</si>
  <si>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</si>
  <si>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</si>
  <si>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</si>
  <si>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</si>
  <si>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</si>
  <si>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</si>
  <si>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</si>
  <si>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</si>
  <si>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</si>
  <si>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</si>
  <si>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</si>
  <si>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</si>
  <si>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</si>
  <si>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</si>
  <si>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</si>
  <si>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</si>
  <si>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</si>
  <si>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</si>
  <si>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</si>
  <si>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</si>
  <si>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</si>
  <si>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</si>
  <si>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</si>
  <si>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</si>
  <si>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</si>
  <si>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</si>
  <si>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</si>
  <si>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</si>
  <si>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</si>
  <si>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</si>
  <si>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</si>
  <si>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</si>
  <si>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</si>
  <si>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</si>
  <si>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</si>
  <si>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</si>
  <si>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</si>
  <si>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</si>
  <si>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</si>
  <si>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</si>
  <si>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</si>
  <si>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</si>
  <si>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</si>
  <si>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</si>
  <si>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</si>
  <si>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</si>
  <si>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</si>
  <si>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</si>
  <si>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</si>
  <si>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</si>
  <si>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</si>
  <si>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</si>
  <si>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</si>
  <si>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</si>
  <si>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</si>
  <si>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</si>
  <si>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</si>
  <si>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</si>
  <si>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</si>
  <si>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</si>
  <si>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</si>
  <si>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</si>
  <si>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</si>
  <si>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</si>
  <si>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</si>
  <si>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</si>
  <si>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</si>
  <si>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</si>
  <si>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</si>
  <si>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</si>
  <si>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</si>
  <si>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</si>
  <si>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</si>
  <si>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</si>
  <si>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</si>
  <si>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</si>
  <si>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</si>
  <si>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</si>
  <si>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</si>
  <si>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</si>
  <si>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</si>
  <si>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</si>
  <si>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</si>
  <si>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</si>
  <si>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</si>
  <si>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</si>
  <si>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</si>
  <si>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</si>
  <si>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</si>
  <si>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</si>
  <si>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</si>
  <si>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</si>
  <si>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</si>
  <si>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</si>
  <si>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</si>
  <si>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</si>
  <si>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</si>
  <si>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</si>
  <si>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</si>
  <si>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</si>
  <si>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</si>
  <si>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</si>
  <si>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</si>
  <si>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</si>
  <si>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</si>
  <si>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</si>
  <si>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</si>
  <si>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</si>
  <si>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</si>
  <si>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</si>
  <si>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</si>
  <si>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</si>
  <si>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</si>
  <si>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</si>
  <si>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</si>
  <si>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</si>
  <si>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</si>
  <si>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</si>
  <si>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</si>
  <si>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</si>
  <si>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</si>
  <si>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</si>
  <si>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</si>
  <si>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</si>
  <si>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</si>
  <si>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</si>
  <si>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</si>
  <si>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</si>
  <si>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</si>
  <si>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</si>
  <si>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</si>
  <si>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</si>
  <si>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</si>
  <si>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</si>
  <si>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</si>
  <si>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</si>
  <si>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</si>
  <si>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</si>
  <si>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</si>
  <si>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</si>
  <si>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</si>
  <si>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</si>
  <si>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</si>
  <si>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</si>
  <si>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</si>
  <si>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</si>
  <si>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</si>
  <si>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</si>
  <si>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</si>
  <si>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</si>
  <si>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</si>
  <si>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</si>
  <si>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</si>
  <si>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</si>
  <si>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</si>
  <si>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</si>
  <si>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</si>
  <si>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</si>
  <si>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</si>
  <si>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</si>
  <si>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</si>
  <si>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</si>
  <si>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</si>
  <si>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</si>
  <si>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</si>
  <si>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</si>
  <si>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</si>
  <si>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</si>
  <si>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</si>
  <si>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</si>
  <si>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</si>
  <si>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</si>
  <si>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</si>
  <si>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</si>
  <si>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</si>
  <si>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</si>
  <si>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</si>
  <si>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</si>
  <si>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</si>
  <si>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</si>
  <si>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</si>
  <si>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</si>
  <si>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</si>
  <si>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</si>
  <si>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</si>
  <si>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</si>
  <si>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</si>
  <si>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</si>
  <si>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</si>
  <si>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</si>
  <si>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</si>
  <si>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</si>
  <si>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</si>
  <si>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</si>
  <si>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</si>
  <si>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</si>
  <si>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</si>
  <si>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</si>
  <si>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</si>
  <si>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</si>
  <si>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</si>
  <si>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</si>
  <si>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</si>
  <si>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</si>
  <si>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</si>
  <si>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</si>
  <si>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</si>
  <si>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</si>
  <si>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</si>
  <si>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</si>
  <si>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</si>
  <si>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</si>
  <si>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</si>
  <si>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</si>
  <si>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</si>
  <si>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</si>
  <si>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</si>
  <si>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</si>
  <si>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</si>
  <si>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</si>
  <si>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</si>
  <si>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</si>
  <si>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</si>
  <si>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</si>
  <si>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</si>
  <si>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</si>
  <si>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</si>
  <si>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</si>
  <si>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</si>
  <si>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</si>
  <si>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</si>
  <si>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</si>
  <si>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</si>
  <si>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</si>
  <si>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</si>
  <si>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</si>
  <si>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</si>
  <si>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</si>
  <si>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</si>
  <si>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</si>
  <si>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</si>
  <si>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</si>
  <si>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</si>
  <si>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</si>
  <si>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</si>
  <si>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</si>
  <si>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</si>
  <si>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</si>
  <si>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</si>
  <si>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</si>
  <si>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</si>
  <si>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</si>
  <si>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</si>
  <si>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</si>
  <si>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</si>
  <si>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</si>
  <si>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</si>
  <si>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</si>
  <si>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</si>
  <si>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</si>
  <si>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</si>
  <si>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</si>
  <si>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</si>
  <si>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</si>
  <si>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</si>
  <si>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</si>
  <si>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</si>
  <si>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</si>
  <si>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</si>
  <si>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</si>
  <si>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</si>
  <si>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</si>
  <si>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</si>
  <si>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</si>
  <si>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</si>
  <si>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</si>
  <si>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</si>
  <si>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</si>
  <si>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</si>
  <si>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</si>
  <si>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</si>
  <si>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</si>
  <si>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</si>
  <si>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</si>
  <si>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</si>
  <si>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</si>
  <si>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</si>
  <si>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</si>
  <si>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</si>
  <si>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</si>
  <si>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</si>
  <si>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</si>
  <si>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</si>
  <si>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</si>
  <si>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</si>
  <si>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</si>
  <si>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</si>
  <si>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</si>
  <si>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</si>
  <si>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</si>
  <si>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</si>
  <si>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</si>
  <si>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</si>
  <si>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</si>
  <si>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</si>
  <si>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</si>
  <si>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</si>
  <si>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</si>
  <si>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</si>
  <si>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</si>
  <si>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</si>
  <si>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</si>
  <si>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</si>
  <si>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</si>
  <si>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</si>
  <si>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</si>
  <si>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</si>
  <si>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</si>
  <si>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</si>
  <si>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</si>
  <si>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</si>
  <si>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</si>
  <si>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</si>
  <si>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</si>
  <si>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</si>
  <si>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</si>
  <si>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</si>
  <si>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</si>
  <si>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</si>
  <si>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</si>
  <si>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</si>
  <si>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</si>
  <si>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</si>
  <si>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</si>
  <si>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</si>
  <si>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</si>
  <si>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</si>
  <si>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</si>
  <si>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</si>
  <si>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</si>
  <si>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</si>
  <si>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</si>
  <si>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</si>
  <si>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</si>
  <si>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</si>
  <si>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</si>
  <si>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</si>
  <si>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</si>
  <si>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</si>
  <si>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</si>
  <si>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</si>
  <si>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</si>
  <si>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</si>
  <si>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</si>
  <si>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</si>
  <si>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</si>
  <si>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</si>
  <si>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</si>
  <si>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</si>
  <si>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</si>
  <si>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</si>
  <si>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</si>
  <si>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</si>
  <si>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</si>
  <si>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</si>
  <si>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</si>
  <si>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</si>
  <si>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</si>
  <si>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</si>
  <si>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</si>
  <si>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</si>
  <si>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</si>
  <si>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</si>
  <si>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</si>
  <si>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</si>
  <si>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</si>
  <si>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</si>
  <si>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</si>
  <si>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</si>
  <si>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</si>
  <si>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</si>
  <si>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</si>
  <si>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</si>
  <si>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</si>
  <si>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</si>
  <si>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</si>
  <si>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</si>
  <si>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</si>
  <si>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</si>
  <si>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</si>
  <si>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</si>
  <si>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</si>
  <si>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</si>
  <si>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</si>
  <si>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</si>
  <si>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</si>
  <si>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</si>
  <si>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</si>
  <si>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</si>
  <si>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</si>
  <si>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</si>
  <si>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</si>
  <si>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</si>
  <si>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</si>
  <si>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</si>
  <si>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</si>
  <si>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</si>
  <si>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</si>
  <si>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</si>
  <si>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</si>
  <si>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</si>
  <si>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</si>
  <si>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</si>
  <si>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</si>
  <si>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</si>
  <si>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</si>
  <si>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</si>
  <si>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</si>
  <si>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</si>
  <si>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</si>
  <si>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</si>
  <si>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</si>
  <si>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</si>
  <si>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</si>
  <si>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</si>
  <si>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</si>
  <si>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</si>
  <si>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</si>
  <si>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</si>
  <si>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</si>
  <si>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</si>
  <si>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</si>
  <si>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</si>
  <si>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</si>
  <si>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</si>
  <si>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</si>
  <si>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</si>
  <si>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</si>
  <si>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</si>
  <si>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</si>
  <si>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</si>
  <si>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</si>
  <si>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</si>
  <si>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</si>
  <si>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</si>
  <si>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</si>
  <si>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</si>
  <si>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</si>
  <si>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</si>
  <si>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</si>
  <si>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</si>
  <si>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</si>
  <si>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</si>
  <si>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</si>
  <si>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</si>
  <si>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</si>
  <si>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</si>
  <si>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</si>
  <si>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</si>
  <si>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</si>
  <si>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</si>
  <si>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</si>
  <si>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</si>
  <si>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</si>
  <si>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</si>
  <si>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</si>
  <si>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</si>
  <si>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</si>
  <si>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</si>
  <si>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</si>
  <si>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</si>
  <si>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</si>
  <si>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</si>
  <si>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</si>
  <si>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</si>
  <si>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</si>
  <si>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</si>
  <si>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</si>
  <si>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</si>
  <si>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</si>
  <si>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</si>
  <si>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</si>
  <si>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</si>
  <si>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</si>
  <si>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</si>
  <si>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</si>
  <si>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</si>
  <si>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</si>
  <si>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</si>
  <si>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</si>
  <si>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</si>
  <si>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</si>
  <si>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</si>
  <si>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</si>
  <si>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</si>
  <si>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</si>
  <si>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</si>
  <si>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</si>
  <si>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</si>
  <si>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</si>
  <si>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</si>
  <si>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</si>
  <si>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</si>
  <si>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</si>
  <si>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</si>
  <si>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</si>
  <si>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</si>
  <si>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</si>
  <si>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</si>
  <si>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</si>
  <si>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</si>
  <si>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</si>
  <si>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</si>
  <si>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</si>
  <si>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</si>
  <si>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</si>
  <si>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</si>
  <si>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</si>
  <si>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</si>
  <si>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</si>
  <si>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</si>
  <si>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</si>
  <si>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</si>
  <si>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</si>
  <si>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</si>
  <si>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</si>
  <si>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</si>
  <si>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</si>
  <si>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</si>
  <si>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</si>
  <si>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</si>
  <si>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</si>
  <si>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</si>
  <si>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</si>
  <si>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</si>
  <si>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</si>
  <si>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</si>
  <si>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</si>
  <si>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</si>
  <si>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</si>
  <si>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</si>
  <si>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</si>
  <si>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</si>
  <si>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</si>
  <si>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</si>
  <si>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</si>
  <si>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</si>
  <si>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</si>
  <si>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</si>
  <si>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</si>
  <si>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</si>
  <si>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</si>
  <si>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</si>
  <si>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</si>
  <si>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</si>
  <si>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</si>
  <si>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</si>
  <si>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</si>
  <si>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</si>
  <si>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</si>
  <si>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</si>
  <si>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</si>
  <si>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</si>
  <si>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</si>
  <si>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</si>
  <si>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</si>
  <si>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</si>
  <si>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</si>
  <si>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</si>
  <si>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</si>
  <si>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</si>
  <si>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</si>
  <si>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</si>
  <si>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</si>
  <si>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</si>
  <si>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</si>
  <si>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</si>
  <si>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</si>
  <si>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</si>
  <si>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</si>
  <si>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</si>
  <si>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</si>
  <si>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</si>
  <si>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</si>
  <si>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</si>
  <si>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</si>
  <si>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</si>
  <si>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</si>
  <si>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</si>
  <si>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</si>
  <si>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</si>
  <si>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</si>
  <si>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</si>
  <si>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</si>
  <si>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</si>
  <si>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</si>
  <si>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</si>
  <si>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</si>
  <si>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</si>
  <si>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</si>
  <si>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</si>
  <si>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</si>
  <si>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</si>
  <si>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</si>
  <si>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</si>
  <si>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</si>
  <si>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</si>
  <si>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</si>
  <si>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</si>
  <si>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</si>
  <si>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</si>
  <si>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</si>
  <si>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</si>
  <si>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</si>
  <si>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</si>
  <si>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</si>
  <si>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</si>
  <si>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</si>
  <si>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</si>
  <si>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</si>
  <si>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</si>
  <si>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</si>
  <si>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</si>
  <si>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</si>
  <si>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</si>
  <si>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</si>
  <si>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</si>
  <si>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</si>
  <si>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</si>
  <si>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</si>
  <si>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</si>
  <si>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</si>
  <si>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</si>
  <si>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</si>
  <si>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</si>
  <si>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</si>
  <si>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</si>
  <si>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</si>
  <si>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</si>
  <si>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</si>
  <si>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</si>
  <si>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</si>
  <si>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</si>
  <si>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</si>
  <si>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</si>
  <si>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</si>
  <si>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</si>
  <si>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</si>
  <si>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</si>
  <si>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</si>
  <si>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</si>
  <si>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</si>
  <si>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</si>
  <si>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</si>
  <si>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</si>
  <si>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</si>
  <si>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</si>
  <si>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</si>
  <si>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</si>
  <si>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</si>
  <si>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</si>
  <si>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</si>
  <si>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</si>
  <si>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</si>
  <si>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</si>
  <si>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</si>
  <si>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</si>
  <si>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</si>
  <si>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</si>
  <si>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</si>
  <si>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</si>
  <si>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</si>
  <si>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</si>
  <si>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</si>
  <si>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</si>
  <si>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</si>
  <si>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</si>
  <si>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</si>
  <si>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</si>
  <si>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</si>
  <si>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</si>
  <si>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</si>
  <si>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</si>
  <si>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</si>
  <si>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</si>
  <si>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</si>
  <si>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</si>
  <si>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</si>
  <si>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</si>
  <si>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</si>
  <si>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</si>
  <si>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</si>
  <si>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</si>
  <si>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</si>
  <si>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</si>
  <si>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</si>
  <si>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</si>
  <si>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</si>
  <si>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</si>
  <si>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</si>
  <si>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</si>
  <si>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</si>
  <si>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</si>
  <si>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</si>
  <si>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</si>
  <si>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</si>
  <si>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</si>
  <si>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</si>
  <si>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</si>
  <si>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</si>
  <si>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</si>
  <si>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</si>
  <si>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</si>
  <si>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</si>
  <si>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</si>
  <si>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</si>
  <si>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</si>
  <si>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</si>
  <si>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</si>
  <si>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</si>
  <si>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</si>
  <si>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</si>
  <si>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</si>
  <si>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</si>
  <si>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</si>
  <si>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</si>
  <si>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</si>
  <si>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</si>
  <si>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</si>
  <si>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</si>
  <si>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</si>
  <si>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</si>
  <si>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</si>
  <si>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</si>
  <si>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</si>
  <si>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</si>
  <si>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</si>
  <si>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</si>
  <si>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</si>
  <si>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</si>
  <si>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</si>
  <si>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</si>
  <si>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</si>
  <si>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</si>
  <si>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</si>
  <si>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</si>
  <si>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</si>
  <si>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</si>
  <si>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</si>
  <si>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</si>
  <si>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</si>
  <si>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</si>
  <si>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</si>
  <si>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</si>
  <si>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</si>
  <si>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</si>
  <si>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</si>
  <si>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</si>
  <si>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</si>
  <si>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</si>
  <si>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</si>
  <si>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</si>
  <si>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</si>
  <si>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</si>
  <si>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</si>
  <si>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</si>
  <si>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</si>
  <si>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</si>
  <si>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</si>
  <si>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</si>
  <si>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</si>
  <si>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</si>
  <si>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</si>
  <si>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</si>
  <si>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</si>
  <si>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</si>
  <si>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</si>
  <si>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</si>
  <si>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</si>
  <si>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</si>
  <si>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</si>
  <si>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</si>
  <si>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</si>
  <si>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</si>
  <si>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</si>
  <si>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</si>
  <si>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</si>
  <si>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</si>
  <si>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</si>
  <si>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</si>
  <si>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</si>
  <si>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</si>
  <si>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</si>
  <si>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</si>
  <si>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</si>
  <si>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</si>
  <si>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</si>
  <si>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</si>
  <si>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</si>
  <si>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</si>
  <si>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</si>
  <si>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</si>
  <si>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</si>
  <si>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</si>
  <si>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</si>
  <si>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</si>
  <si>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</si>
  <si>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</si>
  <si>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</si>
  <si>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</si>
  <si>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</si>
  <si>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</si>
  <si>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</si>
  <si>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</si>
  <si>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</si>
  <si>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</si>
  <si>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</si>
  <si>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</si>
  <si>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</si>
  <si>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</si>
  <si>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</si>
  <si>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</si>
  <si>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</si>
  <si>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</si>
  <si>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</si>
  <si>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</si>
  <si>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</si>
  <si>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</si>
  <si>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</si>
  <si>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</si>
  <si>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</si>
  <si>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</si>
  <si>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</si>
  <si>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</si>
  <si>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</si>
  <si>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</si>
  <si>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</si>
  <si>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</si>
  <si>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</si>
  <si>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</si>
  <si>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</si>
  <si>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</si>
  <si>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</si>
  <si>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</si>
  <si>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</si>
  <si>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</si>
  <si>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</si>
  <si>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</si>
  <si>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</si>
  <si>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</si>
  <si>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</si>
  <si>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</si>
  <si>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</si>
  <si>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</si>
  <si>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</si>
  <si>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</si>
  <si>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</si>
  <si>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</si>
  <si>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</si>
  <si>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</si>
  <si>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</si>
  <si>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</si>
  <si>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</si>
  <si>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</si>
  <si>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</si>
  <si>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</si>
  <si>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</si>
  <si>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</si>
  <si>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</si>
  <si>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</si>
  <si>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</si>
  <si>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</si>
  <si>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</si>
  <si>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</si>
  <si>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</si>
  <si>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</si>
  <si>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</si>
  <si>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</si>
  <si>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</si>
  <si>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</si>
  <si>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</si>
  <si>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</si>
  <si>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</si>
  <si>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</si>
  <si>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</si>
  <si>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</si>
  <si>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</si>
  <si>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</si>
  <si>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</si>
  <si>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</si>
  <si>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</si>
  <si>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</si>
  <si>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</si>
  <si>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</si>
  <si>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</si>
  <si>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</si>
  <si>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</si>
  <si>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</si>
  <si>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</si>
  <si>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</si>
  <si>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</si>
  <si>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</si>
  <si>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</si>
  <si>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</si>
  <si>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</si>
  <si>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</si>
  <si>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</si>
  <si>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</si>
  <si>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</si>
  <si>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</si>
  <si>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</si>
  <si>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</si>
  <si>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</si>
  <si>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</si>
  <si>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</si>
  <si>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</si>
  <si>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</si>
  <si>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</si>
  <si>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</si>
  <si>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</si>
  <si>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</si>
  <si>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</si>
  <si>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</si>
  <si>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</si>
  <si>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</si>
  <si>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</si>
  <si>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</si>
  <si>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</si>
  <si>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</si>
  <si>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</si>
  <si>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</si>
  <si>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</si>
  <si>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</si>
  <si>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</si>
  <si>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</si>
  <si>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</si>
  <si>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</si>
  <si>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</si>
  <si>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</si>
  <si>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</si>
  <si>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</si>
  <si>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</si>
  <si>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</si>
  <si>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</si>
  <si>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</si>
  <si>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</si>
  <si>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</si>
  <si>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</si>
  <si>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</si>
  <si>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</si>
  <si>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</si>
  <si>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</si>
  <si>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</si>
  <si>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</si>
  <si>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</si>
  <si>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</si>
  <si>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</si>
  <si>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</si>
  <si>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</si>
  <si>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</si>
  <si>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</si>
  <si>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</si>
  <si>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</si>
  <si>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</si>
  <si>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</si>
  <si>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</si>
  <si>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</si>
  <si>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</si>
  <si>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</si>
  <si>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</si>
  <si>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</si>
  <si>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</si>
  <si>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</si>
  <si>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</si>
  <si>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</si>
  <si>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</si>
  <si>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</si>
  <si>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</si>
  <si>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</si>
  <si>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</si>
  <si>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</si>
  <si>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</si>
  <si>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</si>
  <si>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</si>
  <si>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</si>
  <si>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</si>
  <si>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</si>
  <si>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</si>
  <si>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</si>
  <si>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</si>
  <si>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</si>
  <si>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</si>
  <si>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</si>
  <si>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</si>
  <si>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</si>
  <si>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</si>
  <si>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</si>
  <si>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</si>
  <si>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</si>
  <si>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</si>
  <si>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</si>
  <si>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</si>
  <si>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</si>
  <si>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</si>
  <si>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</si>
  <si>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</si>
  <si>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</si>
  <si>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</si>
  <si>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</si>
  <si>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</si>
  <si>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</si>
  <si>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</si>
  <si>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</si>
  <si>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</si>
  <si>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</si>
  <si>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</si>
  <si>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</si>
  <si>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</si>
  <si>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</si>
  <si>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</si>
  <si>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</si>
  <si>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</si>
  <si>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</si>
  <si>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</si>
  <si>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</si>
  <si>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</si>
  <si>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</si>
  <si>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</si>
  <si>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</si>
  <si>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</si>
  <si>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</si>
  <si>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</si>
  <si>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</si>
  <si>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</si>
  <si>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</si>
  <si>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</si>
  <si>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</si>
  <si>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</si>
  <si>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</si>
  <si>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</si>
  <si>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</si>
  <si>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</si>
  <si>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</si>
  <si>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</si>
  <si>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</si>
  <si>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</si>
  <si>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</si>
  <si>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</si>
  <si>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</si>
  <si>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</si>
  <si>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</si>
  <si>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</si>
  <si>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</si>
  <si>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</si>
  <si>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</si>
  <si>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</si>
  <si>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</si>
  <si>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</si>
  <si>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</si>
  <si>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</si>
  <si>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</si>
  <si>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</si>
  <si>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</si>
  <si>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</si>
  <si>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</si>
  <si>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</si>
  <si>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</si>
  <si>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</si>
  <si>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</si>
  <si>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</si>
  <si>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</si>
  <si>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</si>
  <si>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</si>
  <si>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</si>
  <si>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</si>
  <si>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</si>
  <si>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</si>
  <si>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</si>
  <si>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</si>
  <si>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</si>
  <si>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</si>
  <si>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</si>
  <si>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</si>
  <si>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</si>
  <si>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</si>
  <si>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</si>
  <si>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</si>
  <si>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</si>
  <si>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</si>
  <si>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</si>
  <si>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</si>
  <si>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</si>
  <si>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</si>
  <si>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</si>
  <si>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</si>
  <si>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</si>
  <si>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</si>
  <si>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</si>
  <si>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</si>
  <si>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</si>
  <si>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</si>
  <si>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</si>
  <si>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</si>
  <si>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</si>
  <si>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</si>
  <si>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</si>
  <si>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</si>
  <si>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</si>
  <si>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</si>
  <si>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</si>
  <si>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</si>
  <si>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</si>
  <si>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</si>
  <si>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</si>
  <si>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</si>
  <si>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</si>
  <si>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</si>
  <si>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</si>
  <si>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</si>
  <si>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</si>
  <si>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</si>
  <si>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</si>
  <si>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</si>
  <si>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</si>
  <si>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</si>
  <si>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</si>
  <si>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</si>
  <si>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</si>
  <si>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</si>
  <si>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</si>
  <si>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</si>
  <si>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</si>
  <si>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</si>
  <si>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</si>
  <si>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</si>
  <si>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</si>
  <si>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</si>
  <si>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</si>
  <si>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</si>
  <si>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</si>
  <si>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</si>
  <si>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</si>
  <si>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</si>
  <si>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</si>
  <si>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</si>
  <si>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</si>
  <si>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</si>
  <si>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</si>
  <si>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</si>
  <si>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</si>
  <si>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</si>
  <si>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</si>
  <si>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</si>
  <si>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</si>
  <si>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</si>
  <si>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</si>
  <si>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</si>
  <si>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</si>
  <si>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</si>
  <si>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</si>
  <si>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</si>
  <si>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</si>
  <si>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</si>
  <si>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</si>
  <si>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</si>
  <si>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</si>
  <si>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</si>
  <si>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</si>
  <si>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</si>
  <si>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</si>
  <si>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</si>
  <si>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</si>
  <si>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</si>
  <si>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</si>
  <si>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</si>
  <si>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</si>
  <si>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</si>
  <si>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</si>
  <si>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</si>
  <si>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</si>
  <si>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</si>
  <si>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</si>
  <si>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</si>
  <si>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</si>
  <si>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</si>
  <si>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</si>
  <si>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</si>
  <si>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</si>
  <si>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</si>
  <si>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</si>
  <si>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</si>
  <si>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</si>
  <si>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</si>
  <si>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</si>
  <si>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</si>
  <si>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</si>
  <si>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</si>
  <si>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</si>
  <si>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</si>
  <si>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</si>
  <si>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</si>
  <si>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</si>
  <si>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</si>
  <si>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</si>
  <si>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</si>
  <si>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</si>
  <si>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</si>
  <si>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</si>
  <si>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</si>
  <si>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</si>
  <si>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</si>
  <si>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</si>
  <si>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</si>
  <si>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</si>
  <si>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</si>
  <si>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</si>
  <si>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</si>
  <si>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</si>
  <si>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</si>
  <si>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</si>
  <si>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</si>
  <si>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</si>
  <si>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</si>
  <si>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</si>
  <si>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</si>
  <si>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</si>
  <si>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</si>
  <si>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</si>
  <si>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</si>
  <si>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</si>
  <si>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</si>
  <si>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</si>
  <si>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</si>
  <si>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</si>
  <si>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</si>
  <si>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</si>
  <si>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</si>
  <si>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</si>
  <si>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</si>
  <si>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</si>
  <si>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</si>
  <si>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</si>
  <si>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</si>
  <si>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</si>
  <si>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</si>
  <si>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</si>
  <si>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</si>
  <si>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</si>
  <si>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</si>
  <si>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</si>
  <si>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</si>
  <si>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</si>
  <si>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</si>
  <si>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</si>
  <si>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</si>
  <si>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</si>
  <si>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</si>
  <si>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</si>
  <si>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</si>
  <si>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</si>
  <si>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</si>
  <si>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</si>
  <si>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</si>
  <si>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</si>
  <si>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</si>
  <si>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</si>
  <si>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</si>
  <si>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</si>
  <si>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</si>
  <si>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</si>
  <si>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</si>
  <si>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</si>
  <si>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</si>
  <si>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</si>
  <si>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</si>
  <si>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</si>
  <si>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</si>
  <si>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</si>
  <si>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</si>
  <si>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</si>
  <si>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</si>
  <si>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</si>
  <si>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</si>
  <si>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</si>
  <si>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</si>
  <si>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</si>
  <si>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</si>
  <si>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</si>
  <si>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</si>
  <si>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</si>
  <si>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</si>
  <si>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</si>
  <si>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</si>
  <si>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</si>
  <si>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</si>
  <si>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</si>
  <si>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</si>
  <si>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</si>
  <si>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</si>
  <si>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</si>
  <si>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</si>
  <si>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</si>
  <si>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</si>
  <si>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</si>
  <si>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</si>
  <si>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</si>
  <si>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</si>
  <si>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</si>
  <si>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</si>
  <si>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</si>
  <si>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</si>
  <si>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</si>
  <si>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</si>
  <si>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</si>
  <si>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</si>
  <si>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</si>
  <si>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</si>
  <si>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</si>
  <si>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</si>
  <si>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</si>
  <si>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</si>
  <si>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</si>
  <si>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</si>
  <si>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</si>
  <si>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</si>
  <si>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</si>
  <si>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</si>
  <si>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</si>
  <si>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</si>
  <si>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</si>
  <si>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</si>
  <si>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</si>
  <si>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</si>
  <si>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</si>
  <si>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</si>
  <si>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</si>
  <si>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</si>
  <si>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</si>
  <si>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</si>
  <si>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</si>
  <si>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</si>
  <si>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</si>
  <si>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</si>
  <si>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</si>
  <si>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</si>
  <si>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</si>
  <si>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</si>
  <si>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</si>
  <si>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</si>
  <si>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</si>
  <si>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</si>
  <si>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</si>
  <si>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</si>
  <si>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</si>
  <si>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</si>
  <si>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</si>
  <si>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</si>
  <si>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</si>
  <si>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</si>
  <si>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</si>
  <si>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</si>
  <si>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</si>
  <si>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</si>
  <si>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</si>
  <si>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</si>
  <si>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</si>
  <si>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</si>
  <si>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</si>
  <si>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</si>
  <si>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</si>
  <si>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</si>
  <si>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</si>
  <si>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</si>
  <si>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</si>
  <si>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</si>
  <si>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</si>
  <si>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</si>
  <si>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</si>
  <si>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</si>
  <si>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</si>
  <si>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</si>
  <si>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</si>
  <si>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</si>
  <si>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</si>
  <si>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</si>
  <si>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</si>
  <si>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</si>
  <si>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</si>
  <si>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</si>
  <si>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</si>
  <si>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</si>
  <si>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</si>
  <si>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</si>
  <si>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</si>
  <si>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</si>
  <si>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</si>
  <si>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</si>
  <si>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</si>
  <si>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</si>
  <si>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</si>
  <si>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</si>
  <si>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</si>
  <si>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</si>
  <si>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</si>
  <si>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</si>
  <si>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</si>
  <si>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</si>
  <si>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</si>
  <si>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</si>
  <si>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</si>
  <si>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</si>
  <si>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</si>
  <si>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</si>
  <si>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</si>
  <si>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</si>
  <si>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</si>
  <si>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</si>
  <si>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</si>
  <si>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</si>
  <si>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</si>
  <si>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</si>
  <si>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</si>
  <si>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</si>
  <si>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</si>
  <si>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</si>
  <si>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</si>
  <si>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</si>
  <si>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</si>
  <si>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</si>
  <si>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</si>
  <si>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</si>
  <si>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</si>
  <si>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</si>
  <si>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</si>
  <si>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</si>
  <si>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</si>
  <si>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</si>
  <si>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</si>
  <si>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</si>
  <si>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</si>
  <si>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</si>
  <si>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</si>
  <si>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</si>
  <si>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</si>
  <si>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</si>
  <si>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</si>
  <si>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</si>
  <si>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</si>
  <si>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</si>
  <si>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</si>
  <si>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</si>
  <si>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</si>
  <si>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</si>
  <si>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</si>
  <si>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</si>
  <si>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</si>
  <si>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</si>
  <si>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</si>
  <si>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</si>
  <si>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</si>
  <si>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</si>
  <si>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</si>
  <si>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</si>
  <si>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</si>
  <si>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</si>
  <si>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</si>
  <si>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</si>
  <si>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</si>
  <si>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</si>
  <si>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</si>
  <si>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</si>
  <si>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</si>
  <si>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</si>
  <si>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</si>
  <si>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</si>
  <si>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</si>
  <si>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</si>
  <si>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</si>
  <si>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</si>
  <si>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</si>
  <si>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</si>
  <si>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</si>
  <si>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</si>
  <si>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</si>
  <si>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</si>
  <si>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</si>
  <si>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</si>
  <si>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</si>
  <si>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</si>
  <si>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</si>
  <si>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</si>
  <si>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</si>
  <si>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</si>
  <si>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</si>
  <si>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</si>
  <si>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</si>
  <si>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</si>
  <si>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</si>
  <si>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</si>
  <si>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</si>
  <si>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</si>
  <si>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</si>
  <si>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</si>
  <si>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</si>
  <si>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</si>
  <si>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</si>
  <si>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</si>
  <si>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</si>
  <si>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</si>
  <si>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</si>
  <si>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</si>
  <si>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</si>
  <si>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</si>
  <si>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</si>
  <si>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</si>
  <si>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</si>
  <si>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</si>
  <si>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</si>
  <si>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</si>
  <si>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</si>
  <si>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</si>
  <si>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</si>
  <si>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</si>
  <si>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</si>
  <si>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</si>
  <si>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</si>
  <si>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</si>
  <si>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</si>
  <si>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</si>
  <si>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</si>
  <si>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</si>
  <si>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</si>
  <si>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</si>
  <si>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</si>
  <si>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</si>
  <si>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</si>
  <si>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</si>
  <si>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</si>
  <si>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</si>
  <si>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</si>
  <si>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</si>
  <si>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</si>
  <si>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</si>
  <si>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</si>
  <si>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</si>
  <si>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</si>
  <si>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</si>
  <si>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</si>
  <si>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</si>
  <si>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</si>
  <si>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</si>
  <si>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</si>
  <si>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</si>
  <si>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</si>
  <si>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</si>
  <si>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</si>
  <si>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</si>
  <si>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</si>
  <si>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</si>
  <si>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</si>
  <si>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</si>
  <si>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</si>
  <si>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</si>
  <si>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</si>
  <si>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</si>
  <si>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</si>
  <si>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</si>
  <si>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</si>
  <si>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</si>
  <si>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</si>
  <si>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</si>
  <si>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</si>
  <si>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</si>
  <si>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</si>
  <si>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</si>
  <si>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</si>
  <si>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</si>
  <si>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</si>
  <si>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</si>
  <si>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</si>
  <si>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</si>
  <si>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</si>
  <si>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</si>
  <si>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</si>
  <si>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</si>
  <si>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</si>
  <si>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</si>
  <si>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</si>
  <si>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</si>
  <si>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</si>
  <si>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</si>
  <si>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</si>
  <si>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</si>
  <si>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</si>
  <si>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</si>
  <si>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</si>
  <si>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</si>
  <si>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</si>
  <si>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</si>
  <si>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</si>
  <si>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</si>
  <si>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</si>
  <si>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</si>
  <si>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</si>
  <si>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</si>
  <si>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</si>
  <si>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</si>
  <si>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</si>
  <si>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</si>
  <si>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</si>
  <si>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</si>
  <si>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</si>
  <si>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</si>
  <si>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</si>
  <si>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</si>
  <si>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</si>
  <si>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</si>
  <si>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</si>
  <si>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</si>
  <si>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</si>
  <si>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</si>
  <si>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</si>
  <si>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</si>
  <si>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</si>
  <si>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</si>
  <si>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</si>
  <si>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</si>
  <si>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</si>
  <si>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</si>
  <si>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</si>
  <si>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</si>
  <si>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</si>
  <si>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</si>
  <si>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</si>
  <si>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</si>
  <si>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</si>
  <si>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</si>
  <si>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</si>
  <si>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</si>
  <si>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</si>
  <si>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</si>
  <si>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</si>
  <si>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</si>
  <si>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</si>
  <si>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</si>
  <si>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</si>
  <si>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</si>
  <si>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</si>
  <si>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</si>
  <si>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</si>
  <si>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</si>
  <si>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</si>
  <si>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</si>
  <si>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</si>
  <si>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</si>
  <si>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</si>
  <si>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</si>
  <si>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</si>
  <si>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</si>
  <si>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</si>
  <si>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</si>
  <si>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</si>
  <si>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</si>
  <si>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</si>
  <si>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</si>
  <si>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</si>
  <si>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</si>
  <si>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</si>
  <si>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</si>
  <si>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</si>
  <si>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</si>
  <si>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</si>
  <si>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</si>
  <si>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</si>
  <si>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</si>
  <si>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</si>
  <si>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</si>
  <si>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</si>
  <si>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</si>
  <si>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</si>
  <si>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</si>
  <si>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</si>
  <si>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</si>
  <si>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</si>
  <si>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</si>
  <si>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</si>
  <si>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</si>
  <si>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</si>
  <si>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</si>
  <si>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</si>
  <si>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</si>
  <si>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</si>
  <si>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</si>
  <si>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</si>
  <si>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</si>
  <si>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</si>
  <si>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</si>
  <si>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</si>
  <si>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</si>
  <si>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</si>
  <si>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</si>
  <si>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</si>
  <si>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</si>
  <si>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</si>
  <si>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</si>
  <si>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</si>
  <si>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</si>
  <si>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</si>
  <si>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</si>
  <si>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</si>
  <si>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</si>
  <si>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</si>
  <si>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</si>
  <si>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</si>
  <si>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</si>
  <si>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</si>
  <si>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</si>
  <si>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</si>
  <si>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</si>
  <si>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</si>
  <si>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</si>
  <si>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</si>
  <si>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</si>
  <si>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</si>
  <si>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</si>
  <si>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</si>
  <si>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</si>
  <si>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</si>
  <si>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</si>
  <si>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</si>
  <si>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</si>
  <si>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</si>
  <si>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</si>
  <si>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</si>
  <si>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</si>
  <si>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</si>
  <si>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</si>
  <si>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</si>
  <si>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</si>
  <si>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</si>
  <si>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</si>
  <si>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</si>
  <si>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</si>
  <si>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</si>
  <si>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</si>
  <si>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</si>
  <si>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</si>
  <si>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</si>
  <si>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</si>
  <si>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</si>
  <si>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</si>
  <si>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</si>
  <si>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</si>
  <si>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</si>
  <si>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</si>
  <si>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</si>
  <si>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</si>
  <si>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</si>
  <si>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</si>
  <si>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</si>
  <si>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</si>
  <si>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</si>
  <si>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</si>
  <si>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</si>
  <si>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</si>
  <si>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</si>
  <si>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</si>
  <si>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</si>
  <si>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</si>
  <si>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</si>
  <si>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</si>
  <si>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</si>
  <si>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</si>
  <si>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</si>
  <si>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</si>
  <si>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</si>
  <si>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</si>
  <si>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</si>
  <si>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</si>
  <si>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</si>
  <si>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</si>
  <si>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</si>
  <si>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</si>
  <si>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</si>
  <si>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</si>
  <si>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</si>
  <si>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</si>
  <si>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</si>
  <si>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</si>
  <si>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</si>
  <si>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</si>
  <si>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</si>
  <si>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</si>
  <si>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</si>
  <si>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</si>
  <si>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</si>
  <si>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</si>
  <si>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</si>
  <si>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</si>
  <si>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</si>
  <si>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</si>
  <si>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</si>
  <si>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</si>
  <si>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</si>
  <si>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</si>
  <si>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</si>
  <si>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</si>
  <si>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</si>
  <si>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</si>
  <si>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</si>
  <si>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</si>
  <si>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</si>
  <si>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</si>
  <si>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</si>
  <si>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</si>
  <si>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</si>
  <si>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</si>
  <si>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</si>
  <si>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</si>
  <si>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</si>
  <si>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</si>
  <si>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</si>
  <si>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</si>
  <si>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</si>
  <si>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</si>
  <si>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</si>
  <si>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</si>
  <si>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</si>
  <si>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</si>
  <si>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</si>
  <si>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</si>
  <si>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</si>
  <si>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</si>
  <si>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</si>
  <si>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</si>
  <si>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</si>
  <si>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</si>
  <si>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</si>
  <si>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</si>
  <si>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</si>
  <si>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</si>
  <si>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</si>
  <si>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</si>
  <si>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</si>
  <si>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</si>
  <si>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</si>
  <si>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</si>
  <si>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</si>
  <si>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</si>
  <si>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</si>
  <si>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</si>
  <si>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</si>
  <si>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</si>
  <si>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</si>
  <si>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</si>
  <si>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</si>
  <si>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</si>
  <si>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</si>
  <si>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</si>
  <si>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</si>
  <si>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</si>
  <si>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</si>
  <si>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</si>
  <si>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</si>
  <si>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</si>
  <si>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</si>
  <si>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</si>
  <si>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</si>
  <si>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</si>
  <si>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</si>
  <si>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</si>
  <si>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</si>
  <si>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</si>
  <si>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</si>
  <si>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</si>
  <si>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</si>
  <si>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</si>
  <si>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</si>
  <si>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</si>
  <si>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</si>
  <si>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</si>
  <si>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</si>
  <si>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</si>
  <si>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</si>
  <si>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</si>
  <si>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</si>
  <si>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</si>
  <si>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</si>
  <si>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</si>
  <si>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</si>
  <si>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</si>
  <si>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</si>
  <si>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</si>
  <si>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</si>
  <si>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</si>
  <si>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</si>
  <si>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</si>
  <si>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</si>
  <si>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</si>
  <si>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</si>
  <si>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</si>
  <si>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</si>
  <si>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</si>
  <si>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</si>
  <si>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</si>
  <si>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</si>
  <si>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</si>
  <si>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</si>
  <si>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</si>
  <si>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</si>
  <si>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</si>
  <si>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</si>
  <si>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</si>
  <si>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</si>
  <si>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</si>
  <si>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</si>
  <si>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</si>
  <si>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</si>
  <si>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</si>
  <si>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</si>
  <si>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</si>
  <si>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</si>
  <si>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</si>
  <si>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</si>
  <si>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</si>
  <si>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</si>
  <si>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</si>
  <si>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</si>
  <si>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</si>
  <si>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</si>
  <si>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</si>
  <si>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</si>
  <si>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</si>
  <si>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</si>
  <si>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</si>
  <si>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</si>
  <si>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</si>
  <si>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</si>
  <si>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</si>
  <si>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</si>
  <si>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</si>
  <si>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</si>
  <si>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</si>
  <si>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</si>
  <si>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</si>
  <si>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</si>
  <si>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</si>
  <si>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</si>
  <si>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</si>
  <si>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</si>
  <si>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</si>
  <si>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</si>
  <si>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</si>
  <si>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</si>
  <si>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</si>
  <si>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</si>
  <si>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</si>
  <si>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</si>
  <si>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</si>
  <si>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</si>
  <si>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</si>
  <si>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</si>
  <si>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</si>
  <si>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</si>
  <si>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</si>
  <si>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</si>
  <si>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</si>
  <si>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</si>
  <si>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</si>
  <si>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</si>
  <si>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</si>
  <si>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</si>
  <si>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</si>
  <si>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</si>
  <si>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</si>
  <si>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</si>
  <si>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</si>
  <si>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</si>
  <si>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</si>
  <si>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</si>
  <si>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</si>
  <si>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</si>
  <si>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</si>
  <si>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</si>
  <si>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</si>
  <si>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</si>
  <si>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</si>
  <si>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</si>
  <si>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</si>
  <si>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</si>
  <si>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</si>
  <si>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</si>
  <si>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</si>
  <si>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</si>
  <si>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</si>
  <si>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</si>
  <si>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</si>
  <si>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</si>
  <si>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</si>
  <si>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</si>
  <si>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</si>
  <si>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</si>
  <si>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</si>
  <si>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</si>
  <si>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</si>
  <si>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</si>
  <si>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</si>
  <si>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</si>
  <si>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</si>
  <si>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</si>
  <si>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</si>
  <si>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</si>
  <si>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</si>
  <si>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</si>
  <si>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</si>
  <si>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</si>
  <si>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</si>
  <si>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</si>
  <si>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</si>
  <si>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</si>
  <si>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</si>
  <si>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</si>
  <si>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</si>
  <si>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</si>
  <si>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</si>
  <si>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</si>
  <si>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</si>
  <si>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</si>
  <si>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</si>
  <si>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</si>
  <si>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</si>
  <si>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</si>
  <si>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</si>
  <si>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</si>
  <si>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</si>
  <si>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</si>
  <si>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</si>
  <si>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</si>
  <si>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</si>
  <si>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</si>
  <si>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</si>
  <si>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</si>
  <si>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</si>
  <si>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</si>
  <si>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</si>
  <si>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</si>
  <si>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</si>
  <si>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</si>
  <si>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</si>
  <si>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</si>
  <si>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</si>
  <si>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</si>
  <si>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</si>
  <si>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</si>
  <si>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</si>
  <si>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</si>
  <si>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</si>
  <si>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</si>
  <si>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</si>
  <si>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</si>
  <si>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</si>
  <si>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</si>
  <si>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</si>
  <si>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</si>
  <si>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</si>
  <si>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</si>
  <si>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</si>
  <si>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</si>
  <si>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</si>
  <si>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</si>
  <si>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</si>
  <si>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</si>
  <si>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</si>
  <si>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</si>
  <si>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</si>
  <si>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</si>
  <si>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</si>
  <si>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</si>
  <si>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</si>
  <si>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</si>
  <si>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</si>
  <si>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</si>
  <si>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</si>
  <si>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</si>
  <si>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</si>
  <si>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</si>
  <si>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</si>
  <si>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</si>
  <si>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</si>
  <si>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</si>
  <si>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</si>
  <si>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</si>
  <si>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</si>
  <si>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</si>
  <si>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</si>
  <si>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</si>
  <si>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</si>
  <si>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</si>
  <si>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</si>
  <si>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</si>
  <si>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</si>
  <si>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</si>
  <si>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</si>
  <si>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</si>
  <si>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</si>
  <si>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</si>
  <si>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</si>
  <si>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</si>
  <si>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</si>
  <si>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</si>
  <si>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</si>
  <si>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</si>
  <si>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</si>
  <si>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</si>
  <si>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</si>
  <si>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</si>
  <si>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</si>
  <si>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</si>
  <si>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</si>
  <si>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</si>
  <si>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</si>
  <si>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</si>
  <si>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</si>
  <si>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</si>
  <si>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</si>
  <si>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</si>
  <si>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</si>
  <si>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</si>
  <si>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</si>
  <si>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</si>
  <si>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</si>
  <si>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</si>
  <si>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</si>
  <si>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</si>
  <si>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</si>
  <si>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</si>
  <si>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</si>
  <si>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</si>
  <si>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</si>
  <si>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</si>
  <si>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</si>
  <si>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</si>
  <si>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</si>
  <si>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</si>
  <si>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</si>
  <si>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</si>
  <si>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</si>
  <si>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</si>
  <si>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</si>
  <si>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</si>
  <si>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</si>
  <si>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</si>
  <si>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</si>
  <si>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</si>
  <si>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</si>
  <si>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</si>
  <si>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</si>
  <si>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</si>
  <si>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</si>
  <si>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</si>
  <si>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</si>
  <si>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</si>
  <si>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</si>
  <si>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</si>
  <si>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</si>
  <si>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</si>
  <si>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</si>
  <si>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</si>
  <si>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</si>
  <si>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</si>
  <si>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</si>
  <si>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</si>
  <si>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</si>
  <si>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</si>
  <si>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</si>
  <si>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</si>
  <si>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</si>
  <si>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</si>
  <si>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</si>
  <si>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</si>
  <si>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</si>
  <si>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</si>
  <si>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</si>
  <si>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</si>
  <si>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</si>
  <si>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</si>
  <si>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</si>
  <si>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</si>
  <si>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</si>
  <si>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</si>
  <si>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</si>
  <si>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</si>
  <si>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</si>
  <si>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</si>
  <si>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</si>
  <si>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</si>
  <si>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</si>
  <si>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</si>
  <si>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</si>
  <si>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</si>
  <si>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</si>
  <si>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</si>
  <si>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</si>
  <si>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</si>
  <si>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</si>
  <si>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</si>
  <si>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</si>
  <si>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</si>
  <si>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</si>
  <si>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</si>
  <si>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</si>
  <si>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</si>
  <si>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</si>
  <si>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</si>
  <si>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</si>
  <si>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</si>
  <si>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</si>
  <si>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</si>
  <si>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</si>
  <si>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</si>
  <si>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</si>
  <si>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</si>
  <si>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</si>
  <si>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</si>
  <si>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</si>
  <si>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</si>
  <si>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</si>
  <si>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</si>
  <si>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</si>
  <si>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</si>
  <si>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</si>
  <si>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</si>
  <si>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</si>
  <si>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</si>
  <si>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</si>
  <si>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</si>
  <si>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</si>
  <si>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</si>
  <si>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</si>
  <si>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</si>
  <si>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</si>
  <si>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</si>
  <si>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</si>
  <si>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</si>
  <si>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</si>
  <si>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</si>
  <si>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</si>
  <si>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</si>
  <si>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</si>
  <si>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</si>
  <si>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</si>
  <si>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</si>
  <si>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</si>
  <si>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</si>
  <si>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</si>
  <si>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</si>
  <si>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</si>
  <si>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</si>
  <si>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</si>
  <si>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</si>
  <si>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</si>
  <si>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</si>
  <si>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</si>
  <si>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</si>
  <si>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</si>
  <si>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</si>
  <si>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</si>
  <si>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</si>
  <si>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</si>
  <si>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</si>
  <si>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</si>
  <si>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</si>
  <si>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</si>
  <si>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</si>
  <si>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</si>
  <si>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</si>
  <si>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</si>
  <si>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</si>
  <si>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</si>
  <si>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</si>
  <si>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</si>
  <si>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</si>
  <si>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</si>
  <si>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</si>
  <si>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</si>
  <si>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</si>
  <si>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</si>
  <si>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</si>
  <si>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</si>
  <si>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</si>
  <si>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</si>
  <si>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</si>
  <si>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</si>
  <si>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</si>
  <si>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</si>
  <si>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</si>
  <si>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</si>
  <si>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</si>
  <si>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</si>
  <si>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</si>
  <si>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</si>
  <si>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</si>
  <si>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</si>
  <si>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</si>
  <si>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</si>
  <si>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</si>
  <si>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</si>
  <si>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</si>
  <si>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</si>
  <si>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</si>
  <si>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</si>
  <si>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</si>
  <si>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</si>
  <si>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</si>
  <si>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</si>
  <si>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</si>
  <si>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</si>
  <si>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</si>
  <si>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</si>
  <si>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</si>
  <si>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</si>
  <si>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</si>
  <si>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</si>
  <si>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</si>
  <si>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</si>
  <si>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</si>
  <si>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</si>
  <si>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</si>
  <si>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</si>
  <si>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</si>
  <si>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</si>
  <si>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</si>
  <si>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</si>
  <si>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</si>
  <si>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</si>
  <si>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</si>
  <si>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</si>
  <si>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</si>
  <si>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</si>
  <si>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</si>
  <si>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</si>
  <si>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</si>
  <si>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</si>
  <si>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</si>
  <si>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</si>
  <si>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</si>
  <si>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</si>
  <si>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</si>
  <si>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</si>
  <si>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</si>
  <si>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</si>
  <si>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</si>
  <si>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</si>
  <si>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</si>
  <si>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</si>
  <si>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</si>
  <si>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</si>
  <si>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</si>
  <si>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</si>
  <si>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</si>
  <si>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</si>
  <si>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</si>
  <si>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</si>
  <si>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</si>
  <si>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</si>
  <si>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</si>
  <si>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</si>
  <si>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</si>
  <si>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</si>
  <si>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</si>
  <si>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</si>
  <si>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</si>
  <si>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</si>
  <si>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</si>
  <si>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</si>
  <si>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</si>
  <si>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</si>
  <si>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</si>
  <si>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</si>
  <si>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</si>
  <si>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</si>
  <si>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</si>
  <si>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</si>
  <si>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</si>
  <si>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</si>
  <si>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</si>
  <si>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</si>
  <si>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</si>
  <si>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</si>
  <si>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</si>
  <si>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</si>
  <si>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</si>
  <si>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</si>
  <si>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</si>
  <si>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</si>
  <si>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</si>
  <si>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</si>
  <si>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</si>
  <si>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</si>
  <si>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</si>
  <si>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</si>
  <si>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</si>
  <si>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</si>
  <si>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</si>
  <si>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</si>
  <si>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</si>
  <si>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</si>
  <si>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</si>
  <si>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</si>
  <si>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</si>
  <si>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</si>
  <si>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</si>
  <si>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</si>
  <si>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</si>
  <si>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</si>
  <si>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</si>
  <si>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</si>
  <si>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</si>
  <si>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</si>
  <si>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</si>
  <si>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</si>
  <si>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</si>
  <si>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</si>
  <si>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</si>
  <si>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</si>
  <si>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</si>
  <si>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</si>
  <si>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</si>
  <si>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</si>
  <si>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</si>
  <si>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</si>
  <si>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</si>
  <si>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</si>
  <si>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</si>
  <si>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</si>
  <si>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</si>
  <si>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</si>
  <si>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</si>
  <si>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</si>
  <si>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</si>
  <si>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</si>
  <si>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</si>
  <si>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</si>
  <si>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</si>
  <si>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</si>
  <si>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</si>
  <si>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</si>
  <si>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</si>
  <si>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</si>
  <si>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</si>
  <si>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</si>
  <si>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</si>
  <si>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</si>
  <si>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</si>
  <si>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</si>
  <si>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</si>
  <si>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</si>
  <si>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</si>
  <si>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</si>
  <si>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</si>
  <si>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</si>
  <si>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</si>
  <si>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</si>
  <si>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</si>
  <si>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</si>
  <si>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</si>
  <si>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</si>
  <si>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</si>
  <si>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</si>
  <si>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</si>
  <si>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</si>
  <si>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</si>
  <si>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</si>
  <si>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</si>
  <si>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</si>
  <si>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</si>
  <si>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</si>
  <si>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</si>
  <si>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</si>
  <si>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</si>
  <si>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</si>
  <si>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</si>
  <si>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</si>
  <si>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</si>
  <si>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</si>
  <si>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</si>
  <si>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</si>
  <si>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</si>
  <si>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</si>
  <si>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</si>
  <si>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</si>
  <si>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</si>
  <si>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</si>
  <si>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</si>
  <si>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</si>
  <si>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</si>
  <si>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</si>
  <si>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</si>
  <si>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</si>
  <si>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</si>
  <si>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</si>
  <si>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</si>
  <si>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</si>
  <si>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</si>
  <si>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</si>
  <si>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</si>
  <si>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</si>
  <si>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</si>
  <si>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</si>
  <si>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</si>
  <si>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</si>
  <si>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</si>
  <si>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</si>
  <si>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</si>
  <si>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</si>
  <si>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</si>
  <si>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</si>
  <si>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</si>
  <si>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</si>
  <si>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</si>
  <si>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</si>
  <si>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</si>
  <si>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</si>
  <si>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</si>
  <si>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</si>
  <si>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</si>
  <si>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</si>
  <si>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</si>
  <si>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</si>
  <si>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</si>
  <si>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</si>
  <si>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</si>
  <si>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</si>
  <si>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</si>
  <si>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</si>
  <si>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</si>
  <si>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</si>
  <si>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</si>
  <si>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</si>
  <si>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</si>
  <si>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</si>
  <si>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</si>
  <si>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</si>
  <si>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</si>
  <si>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</si>
  <si>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</si>
  <si>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</si>
  <si>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</si>
  <si>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</si>
  <si>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</si>
  <si>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</si>
  <si>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</si>
  <si>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</si>
  <si>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</si>
  <si>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</si>
  <si>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</si>
  <si>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</si>
  <si>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</si>
  <si>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</si>
  <si>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</si>
  <si>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</si>
  <si>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</si>
  <si>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</si>
  <si>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</si>
  <si>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</si>
  <si>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</si>
  <si>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</si>
  <si>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</si>
  <si>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</si>
  <si>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</si>
  <si>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</si>
  <si>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</si>
  <si>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</si>
  <si>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</si>
  <si>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</si>
  <si>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</si>
  <si>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</si>
  <si>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</si>
  <si>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</si>
  <si>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</si>
  <si>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</si>
  <si>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</si>
  <si>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</si>
  <si>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</si>
  <si>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</si>
  <si>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</si>
  <si>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</si>
  <si>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</si>
  <si>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</si>
  <si>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</si>
  <si>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</si>
  <si>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</si>
  <si>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</si>
  <si>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</si>
  <si>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</si>
  <si>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</si>
  <si>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</si>
  <si>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</si>
  <si>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</si>
  <si>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</si>
  <si>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</si>
  <si>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</si>
  <si>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</si>
  <si>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</si>
  <si>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</si>
  <si>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</si>
  <si>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</si>
  <si>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</si>
  <si>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</si>
  <si>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</si>
  <si>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</si>
  <si>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</si>
  <si>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</si>
  <si>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</si>
  <si>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</si>
  <si>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</si>
  <si>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</si>
  <si>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</si>
  <si>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</si>
  <si>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</si>
  <si>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</si>
  <si>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</si>
  <si>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</si>
  <si>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</si>
  <si>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</si>
  <si>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</si>
  <si>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</si>
  <si>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</si>
  <si>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</si>
  <si>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</si>
  <si>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</si>
  <si>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</si>
  <si>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</si>
  <si>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</si>
  <si>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</si>
  <si>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</si>
  <si>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</si>
  <si>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</si>
  <si>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</si>
  <si>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</si>
  <si>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</si>
  <si>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</si>
  <si>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</si>
  <si>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</si>
  <si>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</si>
  <si>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</si>
  <si>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</si>
  <si>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</si>
  <si>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</si>
  <si>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</si>
  <si>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</si>
  <si>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</si>
  <si>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</si>
  <si>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</si>
  <si>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</si>
  <si>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</si>
  <si>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</si>
  <si>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</si>
  <si>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</si>
  <si>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</si>
  <si>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</si>
  <si>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</si>
  <si>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</si>
  <si>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</si>
  <si>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</si>
  <si>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</si>
  <si>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</si>
  <si>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</si>
  <si>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</si>
  <si>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</si>
  <si>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</si>
  <si>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</si>
  <si>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</si>
  <si>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</si>
  <si>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</si>
  <si>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</si>
  <si>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</si>
  <si>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</si>
  <si>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</si>
  <si>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</si>
  <si>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</si>
  <si>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</si>
  <si>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</si>
  <si>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</si>
  <si>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</si>
  <si>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</si>
  <si>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</si>
  <si>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</si>
  <si>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</si>
  <si>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</si>
  <si>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</si>
  <si>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</si>
  <si>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</si>
  <si>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</si>
  <si>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</si>
  <si>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</si>
  <si>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</si>
  <si>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</si>
  <si>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</si>
  <si>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</si>
  <si>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</si>
  <si>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</si>
  <si>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</si>
  <si>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</si>
  <si>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</si>
  <si>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</si>
  <si>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</si>
  <si>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</si>
  <si>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</si>
  <si>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</si>
  <si>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</si>
  <si>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</si>
  <si>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</si>
  <si>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</si>
  <si>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</si>
  <si>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</si>
  <si>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</si>
  <si>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</si>
  <si>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</si>
  <si>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</si>
  <si>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</si>
  <si>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</si>
  <si>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</si>
  <si>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</si>
  <si>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</si>
  <si>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</si>
  <si>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</si>
  <si>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</si>
  <si>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</si>
  <si>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</si>
  <si>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</si>
  <si>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</si>
  <si>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</si>
  <si>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</si>
  <si>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</si>
  <si>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</si>
  <si>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</si>
  <si>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</si>
  <si>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</si>
  <si>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</si>
  <si>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</si>
  <si>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</si>
  <si>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</si>
  <si>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</si>
  <si>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</si>
  <si>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</si>
  <si>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</si>
  <si>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</si>
  <si>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</si>
  <si>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</si>
  <si>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</si>
  <si>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</si>
  <si>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</si>
  <si>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</si>
  <si>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</si>
  <si>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</si>
  <si>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</si>
  <si>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</si>
  <si>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</si>
  <si>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</si>
  <si>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</si>
  <si>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</si>
  <si>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</si>
  <si>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</si>
  <si>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</si>
  <si>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</si>
  <si>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</si>
  <si>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</si>
  <si>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</si>
  <si>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</si>
  <si>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</si>
  <si>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</si>
  <si>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</si>
  <si>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</si>
  <si>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</si>
  <si>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</si>
  <si>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</si>
  <si>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</si>
  <si>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</si>
  <si>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</si>
  <si>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</si>
  <si>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</si>
  <si>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</si>
  <si>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</si>
  <si>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</si>
  <si>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</si>
  <si>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</si>
  <si>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</si>
  <si>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</si>
  <si>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</si>
  <si>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</si>
  <si>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</si>
  <si>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</si>
  <si>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</si>
  <si>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</si>
  <si>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</si>
  <si>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</si>
  <si>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</si>
  <si>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</si>
  <si>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</si>
  <si>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</si>
  <si>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</si>
  <si>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</si>
  <si>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</si>
  <si>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</si>
  <si>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</si>
  <si>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</si>
  <si>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</si>
  <si>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</si>
  <si>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</si>
  <si>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</si>
  <si>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</si>
  <si>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</si>
  <si>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</si>
  <si>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</si>
  <si>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</si>
  <si>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</si>
  <si>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</si>
  <si>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</si>
  <si>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</si>
  <si>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</si>
  <si>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</si>
  <si>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</si>
  <si>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</si>
  <si>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</si>
  <si>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</si>
  <si>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</si>
  <si>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</si>
  <si>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</si>
  <si>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</si>
  <si>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</si>
  <si>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</si>
  <si>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</si>
  <si>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</si>
  <si>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</si>
  <si>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</si>
  <si>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</si>
  <si>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</si>
  <si>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</si>
  <si>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</si>
  <si>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</si>
  <si>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</si>
  <si>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</si>
  <si>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</si>
  <si>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</si>
  <si>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</si>
  <si>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</si>
  <si>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</si>
  <si>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</si>
  <si>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</si>
  <si>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</si>
  <si>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</si>
  <si>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</si>
  <si>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</si>
  <si>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</si>
  <si>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</si>
  <si>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</si>
  <si>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</si>
  <si>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</si>
  <si>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</si>
  <si>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</si>
  <si>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</si>
  <si>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</si>
  <si>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</si>
  <si>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</si>
  <si>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</si>
  <si>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</si>
  <si>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</si>
  <si>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</si>
  <si>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</si>
  <si>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</si>
  <si>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</si>
  <si>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</si>
  <si>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</si>
  <si>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</si>
  <si>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</si>
  <si>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</si>
  <si>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</si>
  <si>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</si>
  <si>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</si>
  <si>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</si>
  <si>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</si>
  <si>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</si>
  <si>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</si>
  <si>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</si>
  <si>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</si>
  <si>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</si>
  <si>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</si>
  <si>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</si>
  <si>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</si>
  <si>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</si>
  <si>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</si>
  <si>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</si>
  <si>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</si>
  <si>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</si>
  <si>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</si>
  <si>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</si>
  <si>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</si>
  <si>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</si>
  <si>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</si>
  <si>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</si>
  <si>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</si>
  <si>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</si>
  <si>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</si>
  <si>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</si>
  <si>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</si>
  <si>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</si>
  <si>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</si>
  <si>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</si>
  <si>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</si>
  <si>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</si>
  <si>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</si>
  <si>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</si>
  <si>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</si>
  <si>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</si>
  <si>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</si>
  <si>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</si>
  <si>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</si>
  <si>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</si>
  <si>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</si>
  <si>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</si>
  <si>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</si>
  <si>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</si>
  <si>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</si>
  <si>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</si>
  <si>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</si>
  <si>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</si>
  <si>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</si>
  <si>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</si>
  <si>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</si>
  <si>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</si>
  <si>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</si>
  <si>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</si>
  <si>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</si>
  <si>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</si>
  <si>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</si>
  <si>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</si>
  <si>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</si>
  <si>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</si>
  <si>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</si>
  <si>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</si>
  <si>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</si>
  <si>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</si>
  <si>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</si>
  <si>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</si>
  <si>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</si>
  <si>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</si>
  <si>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</si>
  <si>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</si>
  <si>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</si>
  <si>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</si>
  <si>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</si>
  <si>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</si>
  <si>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</si>
  <si>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</si>
  <si>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</si>
  <si>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</si>
  <si>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</si>
  <si>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</si>
  <si>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</si>
  <si>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</si>
  <si>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</si>
  <si>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</si>
  <si>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</si>
  <si>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</si>
  <si>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</si>
  <si>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</si>
  <si>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</si>
  <si>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</si>
  <si>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</si>
  <si>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</si>
  <si>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</si>
  <si>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</si>
  <si>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</si>
  <si>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</si>
  <si>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</si>
  <si>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</si>
  <si>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</si>
  <si>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</si>
  <si>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</si>
  <si>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</si>
  <si>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</si>
  <si>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</si>
  <si>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</si>
  <si>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</si>
  <si>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</si>
  <si>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</si>
  <si>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</si>
  <si>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</si>
  <si>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</si>
  <si>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</si>
  <si>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</si>
  <si>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</si>
  <si>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</si>
  <si>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</si>
  <si>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</si>
  <si>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</si>
  <si>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</si>
  <si>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</si>
  <si>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</si>
  <si>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</si>
  <si>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</si>
  <si>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</si>
  <si>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</si>
  <si>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</si>
  <si>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</si>
  <si>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</si>
  <si>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</si>
  <si>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</si>
  <si>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</si>
  <si>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</si>
  <si>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</si>
  <si>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</si>
  <si>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</si>
  <si>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</si>
  <si>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</si>
  <si>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</si>
  <si>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</si>
  <si>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</si>
  <si>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</si>
  <si>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</si>
  <si>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</si>
  <si>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</si>
  <si>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</si>
  <si>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</si>
  <si>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</si>
  <si>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</si>
  <si>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</si>
  <si>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</si>
  <si>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</si>
  <si>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</si>
  <si>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</si>
  <si>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</si>
  <si>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</si>
  <si>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</si>
  <si>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</si>
  <si>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</si>
  <si>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</si>
  <si>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</si>
  <si>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</si>
  <si>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</si>
  <si>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</si>
  <si>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</si>
  <si>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</si>
  <si>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</si>
  <si>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</si>
  <si>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</si>
  <si>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</si>
  <si>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</si>
  <si>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</si>
  <si>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</si>
  <si>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</si>
  <si>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</si>
  <si>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</si>
  <si>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</si>
  <si>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</si>
  <si>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</si>
  <si>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</si>
  <si>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</si>
  <si>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</si>
  <si>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</si>
  <si>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</si>
  <si>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</si>
  <si>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</si>
  <si>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</si>
  <si>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</si>
  <si>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</si>
  <si>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</si>
  <si>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</si>
  <si>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</si>
  <si>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</si>
  <si>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</si>
  <si>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</si>
  <si>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</si>
  <si>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</si>
  <si>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</si>
  <si>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</si>
  <si>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</si>
  <si>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</si>
  <si>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</si>
  <si>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</si>
  <si>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</si>
  <si>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</si>
  <si>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</si>
  <si>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</si>
  <si>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</si>
  <si>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</si>
  <si>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</si>
  <si>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</si>
  <si>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</si>
  <si>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</si>
  <si>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</si>
  <si>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</si>
  <si>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</si>
  <si>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</si>
  <si>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</si>
  <si>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</si>
  <si>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</si>
  <si>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</si>
  <si>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</si>
  <si>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</si>
  <si>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</si>
  <si>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</si>
  <si>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</si>
  <si>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</si>
  <si>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</si>
  <si>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</si>
  <si>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</si>
  <si>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</si>
  <si>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</si>
  <si>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</si>
  <si>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</si>
  <si>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</si>
  <si>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</si>
  <si>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</si>
  <si>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</si>
  <si>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</si>
  <si>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</si>
  <si>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</si>
  <si>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</si>
  <si>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</si>
  <si>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</si>
  <si>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</si>
  <si>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</si>
  <si>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</si>
  <si>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</si>
  <si>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</si>
  <si>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</si>
  <si>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</si>
  <si>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</si>
  <si>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</si>
  <si>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</si>
  <si>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</si>
  <si>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</si>
  <si>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</si>
  <si>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</si>
  <si>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</si>
  <si>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</si>
  <si>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</si>
  <si>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</si>
  <si>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</si>
  <si>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</si>
  <si>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</si>
  <si>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</si>
  <si>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</si>
  <si>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</si>
  <si>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</si>
  <si>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</si>
  <si>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</si>
  <si>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</si>
  <si>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</si>
  <si>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</si>
  <si>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</si>
  <si>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</si>
  <si>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</si>
  <si>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</si>
  <si>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</si>
  <si>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</si>
  <si>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</si>
  <si>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</si>
  <si>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</si>
  <si>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</si>
  <si>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</si>
  <si>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</si>
  <si>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</si>
  <si>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</si>
  <si>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</si>
  <si>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</si>
  <si>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</si>
  <si>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</si>
  <si>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</si>
  <si>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</si>
  <si>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</si>
  <si>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</si>
  <si>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</si>
  <si>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</si>
  <si>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</si>
  <si>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</si>
  <si>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</si>
  <si>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</si>
  <si>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</si>
  <si>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</si>
  <si>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</si>
  <si>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</si>
  <si>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</si>
  <si>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</si>
  <si>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</si>
  <si>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</si>
  <si>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</si>
  <si>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</si>
  <si>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</si>
  <si>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</si>
  <si>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</si>
  <si>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</si>
  <si>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</si>
  <si>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</si>
  <si>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</si>
  <si>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</si>
  <si>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</si>
  <si>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</si>
  <si>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</si>
  <si>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</si>
  <si>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</si>
  <si>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</si>
  <si>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</si>
  <si>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</si>
  <si>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</si>
  <si>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</si>
  <si>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</si>
  <si>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</si>
  <si>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</si>
  <si>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</si>
  <si>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</si>
  <si>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</si>
  <si>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</si>
  <si>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</si>
  <si>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</si>
  <si>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</si>
  <si>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</si>
  <si>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</si>
  <si>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</si>
  <si>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</si>
  <si>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</si>
  <si>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</si>
  <si>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</si>
  <si>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</si>
  <si>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</si>
  <si>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</si>
  <si>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</si>
  <si>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</si>
  <si>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</si>
  <si>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</si>
  <si>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</si>
  <si>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</si>
  <si>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</si>
  <si>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</si>
  <si>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</si>
  <si>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</si>
  <si>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</si>
  <si>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</si>
  <si>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</si>
  <si>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</si>
  <si>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</si>
  <si>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</si>
  <si>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</si>
  <si>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</si>
  <si>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</si>
  <si>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</si>
  <si>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</si>
  <si>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</si>
  <si>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</si>
  <si>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</si>
  <si>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</si>
  <si>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</si>
  <si>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</si>
  <si>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</si>
  <si>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</si>
  <si>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</si>
  <si>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</si>
  <si>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</si>
  <si>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</si>
  <si>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</si>
  <si>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</si>
  <si>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</si>
  <si>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</si>
  <si>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</si>
  <si>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</si>
  <si>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</si>
  <si>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</si>
  <si>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</si>
  <si>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</si>
  <si>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</si>
  <si>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</si>
  <si>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</si>
  <si>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</si>
  <si>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</si>
  <si>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</si>
  <si>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</si>
  <si>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</si>
  <si>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</si>
  <si>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</si>
  <si>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</si>
  <si>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</si>
  <si>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</si>
  <si>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</si>
  <si>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</si>
  <si>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</si>
  <si>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</si>
  <si>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</si>
  <si>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</si>
  <si>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</si>
  <si>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</si>
  <si>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</si>
  <si>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</si>
  <si>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</si>
  <si>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</si>
  <si>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</si>
  <si>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</si>
  <si>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</si>
  <si>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</si>
  <si>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</si>
  <si>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</si>
  <si>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</si>
  <si>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</si>
  <si>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</si>
  <si>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</si>
  <si>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</si>
  <si>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</si>
  <si>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</si>
  <si>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</si>
  <si>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</si>
  <si>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</si>
  <si>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</si>
  <si>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</si>
  <si>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</si>
  <si>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</si>
  <si>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</si>
  <si>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</si>
  <si>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</si>
  <si>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</si>
  <si>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</si>
  <si>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</si>
  <si>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</si>
  <si>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</si>
  <si>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</si>
  <si>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</si>
  <si>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</si>
  <si>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</si>
  <si>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</si>
  <si>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</si>
  <si>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</si>
  <si>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</si>
  <si>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</si>
  <si>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</si>
  <si>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</si>
  <si>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</si>
  <si>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</si>
  <si>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</si>
  <si>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</si>
  <si>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</si>
  <si>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</si>
  <si>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</si>
  <si>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</si>
  <si>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</si>
  <si>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</si>
  <si>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</si>
  <si>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</si>
  <si>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</si>
  <si>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</si>
  <si>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</si>
  <si>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</si>
  <si>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</si>
  <si>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</si>
  <si>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</si>
  <si>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</si>
  <si>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</si>
  <si>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</si>
  <si>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</si>
  <si>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</si>
  <si>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</si>
  <si>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</si>
  <si>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</si>
  <si>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</si>
  <si>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</si>
  <si>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</si>
  <si>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</si>
  <si>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</si>
  <si>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</si>
  <si>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</si>
  <si>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</si>
  <si>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</si>
  <si>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</si>
  <si>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</si>
  <si>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</si>
  <si>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</si>
  <si>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</si>
  <si>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</si>
  <si>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</si>
  <si>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</si>
  <si>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</si>
  <si>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</si>
  <si>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</si>
  <si>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</si>
  <si>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</si>
  <si>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</si>
  <si>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</si>
  <si>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</si>
  <si>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</si>
  <si>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</si>
  <si>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</si>
  <si>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</si>
  <si>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</si>
  <si>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</si>
  <si>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</si>
  <si>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</si>
  <si>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</si>
  <si>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</si>
  <si>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</si>
  <si>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</si>
  <si>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</si>
  <si>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</si>
  <si>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</si>
  <si>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</si>
  <si>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</si>
  <si>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</si>
  <si>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</si>
  <si>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</si>
  <si>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</si>
  <si>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</si>
  <si>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</si>
  <si>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</si>
  <si>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</si>
  <si>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</si>
  <si>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</si>
  <si>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</si>
  <si>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</si>
  <si>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</si>
  <si>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</si>
  <si>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</si>
  <si>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</si>
  <si>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</si>
  <si>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</si>
  <si>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</si>
  <si>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</si>
  <si>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</si>
  <si>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</si>
  <si>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</si>
  <si>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</si>
  <si>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</si>
  <si>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</si>
  <si>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</si>
  <si>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</si>
  <si>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</si>
  <si>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</si>
  <si>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</si>
  <si>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</si>
  <si>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</si>
  <si>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</si>
  <si>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</si>
  <si>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</si>
  <si>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</si>
  <si>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</si>
  <si>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</si>
  <si>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</si>
  <si>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</si>
  <si>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</si>
  <si>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</si>
  <si>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</si>
  <si>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</si>
  <si>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</si>
  <si>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</si>
  <si>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</si>
  <si>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</si>
  <si>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</si>
  <si>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</si>
  <si>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</si>
  <si>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</si>
  <si>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</si>
  <si>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</si>
  <si>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</si>
  <si>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</si>
  <si>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</si>
  <si>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</si>
  <si>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</si>
  <si>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</si>
  <si>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</si>
  <si>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</si>
  <si>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</si>
  <si>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</si>
  <si>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</si>
  <si>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</si>
  <si>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</si>
  <si>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</si>
  <si>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</si>
  <si>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</si>
  <si>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</si>
  <si>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</si>
  <si>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</si>
  <si>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</si>
  <si>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</si>
  <si>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</si>
  <si>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</si>
  <si>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</si>
  <si>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</si>
  <si>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</si>
  <si>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</si>
  <si>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</si>
  <si>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</si>
  <si>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</si>
  <si>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</si>
  <si>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</si>
  <si>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</si>
  <si>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</si>
  <si>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</si>
  <si>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</si>
  <si>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</si>
  <si>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</si>
  <si>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</si>
  <si>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</si>
  <si>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</si>
  <si>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</si>
  <si>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</si>
  <si>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</si>
  <si>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</si>
  <si>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</si>
  <si>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</si>
  <si>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</si>
  <si>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</si>
  <si>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</si>
  <si>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</si>
  <si>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</si>
  <si>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</si>
  <si>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</si>
  <si>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</si>
  <si>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</si>
  <si>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</si>
  <si>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</si>
  <si>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</si>
  <si>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</si>
  <si>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</si>
  <si>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</si>
  <si>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</si>
  <si>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</si>
  <si>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</si>
  <si>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</si>
  <si>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</si>
  <si>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</si>
  <si>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</si>
  <si>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</si>
  <si>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</si>
  <si>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</si>
  <si>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</si>
  <si>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</si>
  <si>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</si>
  <si>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</si>
  <si>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</si>
  <si>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</si>
  <si>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</si>
  <si>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</si>
  <si>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</si>
  <si>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</si>
  <si>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</si>
  <si>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</si>
  <si>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</si>
  <si>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</si>
  <si>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</si>
  <si>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</si>
  <si>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</si>
  <si>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</si>
  <si>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</si>
  <si>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</si>
  <si>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</si>
  <si>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</si>
  <si>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</si>
  <si>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</si>
  <si>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</si>
  <si>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</si>
  <si>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</si>
  <si>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</si>
  <si>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</si>
  <si>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</si>
  <si>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</si>
  <si>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</si>
  <si>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</si>
  <si>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</si>
  <si>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</si>
  <si>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</si>
  <si>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</si>
  <si>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</si>
  <si>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</si>
  <si>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</si>
  <si>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</si>
  <si>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</si>
  <si>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</si>
  <si>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</si>
  <si>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</si>
  <si>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</si>
  <si>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</si>
  <si>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</si>
  <si>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</si>
  <si>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</si>
  <si>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</si>
  <si>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</si>
  <si>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</si>
  <si>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</si>
  <si>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</si>
  <si>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</si>
  <si>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</si>
  <si>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</si>
  <si>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</si>
  <si>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</si>
  <si>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</si>
  <si>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</si>
  <si>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</si>
  <si>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</si>
  <si>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</si>
  <si>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</si>
  <si>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</si>
  <si>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</si>
  <si>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</si>
  <si>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</si>
  <si>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</si>
  <si>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</si>
  <si>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</si>
  <si>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</si>
  <si>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</si>
  <si>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</si>
  <si>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</si>
  <si>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</si>
  <si>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</si>
  <si>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</si>
  <si>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</si>
  <si>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</si>
  <si>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</si>
  <si>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</si>
  <si>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</si>
  <si>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</si>
  <si>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</si>
  <si>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</si>
  <si>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</si>
  <si>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</si>
  <si>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</si>
  <si>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</si>
  <si>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</si>
  <si>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</si>
  <si>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</si>
  <si>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</si>
  <si>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</si>
  <si>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</si>
  <si>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</si>
  <si>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</si>
  <si>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</si>
  <si>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</si>
  <si>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</si>
  <si>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</si>
  <si>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</si>
  <si>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</si>
  <si>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</si>
  <si>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</si>
  <si>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</si>
  <si>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</si>
  <si>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</si>
  <si>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</si>
  <si>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</si>
  <si>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</si>
  <si>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</si>
  <si>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</si>
  <si>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</si>
  <si>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</si>
  <si>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</si>
  <si>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</si>
  <si>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</si>
  <si>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</si>
  <si>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</si>
  <si>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</si>
  <si>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</si>
  <si>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</si>
  <si>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</si>
  <si>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</si>
  <si>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</si>
  <si>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</si>
  <si>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</si>
  <si>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</si>
  <si>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</si>
  <si>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</si>
  <si>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</si>
  <si>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</si>
  <si>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</si>
  <si>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</si>
  <si>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</si>
  <si>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</si>
  <si>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</si>
  <si>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</si>
  <si>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</si>
  <si>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</si>
  <si>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</si>
  <si>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</si>
  <si>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</si>
  <si>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</si>
  <si>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</si>
  <si>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</si>
  <si>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</si>
  <si>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</si>
  <si>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</si>
  <si>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</si>
  <si>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</si>
  <si>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</si>
  <si>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</si>
  <si>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</si>
  <si>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</si>
  <si>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</si>
  <si>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</si>
  <si>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</si>
  <si>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</si>
  <si>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</si>
  <si>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</si>
  <si>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</si>
  <si>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</si>
  <si>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</si>
  <si>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</si>
  <si>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</si>
  <si>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</si>
  <si>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</si>
  <si>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</si>
  <si>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</si>
  <si>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</si>
  <si>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</si>
  <si>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</si>
  <si>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</si>
  <si>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</si>
  <si>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</si>
  <si>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</si>
  <si>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</si>
  <si>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</si>
  <si>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</si>
  <si>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</si>
  <si>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</si>
  <si>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</si>
  <si>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</si>
  <si>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</si>
  <si>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</si>
  <si>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</si>
  <si>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</si>
  <si>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</si>
  <si>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</si>
  <si>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</si>
  <si>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</si>
  <si>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</si>
  <si>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</si>
  <si>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</si>
  <si>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</si>
  <si>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</si>
  <si>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</si>
  <si>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</si>
  <si>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</si>
  <si>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</si>
  <si>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</si>
  <si>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</si>
  <si>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</si>
  <si>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</si>
  <si>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</si>
  <si>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</si>
  <si>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</si>
  <si>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</si>
  <si>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</si>
  <si>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</si>
  <si>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</si>
  <si>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</si>
  <si>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</si>
  <si>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</si>
  <si>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</si>
  <si>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</si>
  <si>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</si>
  <si>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</si>
  <si>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</si>
  <si>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</si>
  <si>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</si>
  <si>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</si>
  <si>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</si>
  <si>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</si>
  <si>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</si>
  <si>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</si>
  <si>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</si>
  <si>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</si>
  <si>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</si>
  <si>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</si>
  <si>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</si>
  <si>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</si>
  <si>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</si>
  <si>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</si>
  <si>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</si>
  <si>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</si>
  <si>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</si>
  <si>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</si>
  <si>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</si>
  <si>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</si>
  <si>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</si>
  <si>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</si>
  <si>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</si>
  <si>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</si>
  <si>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</si>
  <si>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</si>
  <si>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</si>
  <si>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</si>
  <si>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</si>
  <si>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</si>
  <si>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</si>
  <si>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</si>
  <si>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</si>
  <si>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</si>
  <si>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</si>
  <si>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</si>
  <si>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</si>
  <si>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</si>
  <si>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</si>
  <si>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</si>
  <si>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</si>
  <si>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</si>
  <si>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</si>
  <si>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</si>
  <si>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</si>
  <si>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</si>
  <si>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</si>
  <si>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</si>
  <si>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</si>
  <si>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</si>
  <si>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</si>
  <si>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</si>
  <si>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</si>
  <si>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</si>
  <si>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</si>
  <si>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</si>
  <si>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</si>
  <si>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</si>
  <si>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</si>
  <si>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</si>
  <si>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</si>
  <si>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</si>
  <si>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</si>
  <si>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</si>
  <si>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</si>
  <si>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</si>
  <si>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</si>
  <si>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</si>
  <si>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</si>
  <si>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</si>
  <si>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</si>
  <si>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</si>
  <si>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</si>
  <si>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</si>
  <si>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</si>
  <si>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</si>
  <si>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</si>
  <si>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</si>
  <si>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</si>
  <si>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</si>
  <si>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</si>
  <si>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</si>
  <si>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</si>
  <si>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</si>
  <si>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</si>
  <si>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</si>
  <si>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</si>
  <si>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</si>
  <si>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</si>
  <si>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</si>
  <si>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</si>
  <si>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</si>
  <si>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</si>
  <si>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</si>
  <si>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</si>
  <si>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</si>
  <si>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</si>
  <si>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</si>
  <si>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</si>
  <si>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</si>
  <si>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</si>
  <si>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</si>
  <si>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</si>
  <si>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</si>
  <si>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</si>
  <si>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</si>
  <si>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</si>
  <si>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</si>
  <si>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</si>
  <si>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</si>
  <si>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</si>
  <si>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</si>
  <si>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</si>
  <si>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</si>
  <si>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</si>
  <si>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</si>
  <si>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</si>
  <si>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</si>
  <si>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</si>
  <si>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</si>
  <si>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</si>
  <si>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</si>
  <si>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</si>
  <si>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</si>
  <si>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</si>
  <si>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</si>
  <si>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</si>
  <si>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</si>
  <si>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</si>
  <si>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</si>
  <si>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</si>
  <si>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</si>
  <si>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</si>
  <si>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</si>
  <si>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</si>
  <si>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</si>
  <si>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</si>
  <si>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</si>
  <si>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</si>
  <si>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</si>
  <si>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</si>
  <si>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</si>
  <si>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</si>
  <si>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</si>
  <si>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</si>
  <si>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</si>
  <si>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</si>
  <si>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</si>
  <si>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</si>
  <si>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</si>
  <si>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</si>
  <si>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</si>
  <si>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</si>
  <si>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</si>
  <si>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</si>
  <si>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</si>
  <si>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</si>
  <si>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</si>
  <si>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</si>
  <si>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</si>
  <si>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</si>
  <si>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</si>
  <si>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</si>
  <si>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</si>
  <si>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</si>
  <si>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</si>
  <si>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</si>
  <si>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</si>
  <si>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</si>
  <si>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</si>
  <si>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</si>
  <si>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</si>
  <si>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</si>
  <si>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</si>
  <si>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</si>
  <si>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</si>
  <si>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</si>
  <si>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</si>
  <si>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</si>
  <si>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</si>
  <si>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</si>
  <si>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</si>
  <si>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</si>
  <si>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</si>
  <si>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</si>
  <si>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</si>
  <si>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</si>
  <si>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</si>
  <si>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</si>
  <si>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</si>
  <si>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</si>
  <si>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</si>
  <si>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</si>
  <si>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</si>
  <si>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</si>
  <si>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</si>
  <si>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</si>
  <si>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</si>
  <si>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</si>
  <si>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</si>
  <si>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</si>
  <si>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</si>
  <si>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</si>
  <si>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</si>
  <si>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</si>
  <si>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</si>
  <si>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</si>
  <si>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</si>
  <si>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</si>
  <si>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</si>
  <si>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</si>
  <si>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</si>
  <si>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</si>
  <si>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</si>
  <si>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</si>
  <si>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</si>
  <si>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</si>
  <si>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</si>
  <si>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</si>
  <si>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</si>
  <si>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</si>
  <si>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</si>
  <si>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</si>
  <si>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</si>
  <si>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</si>
  <si>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</si>
  <si>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</si>
  <si>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</si>
  <si>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</si>
  <si>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</si>
  <si>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</si>
  <si>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</si>
  <si>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</si>
  <si>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</si>
  <si>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</si>
  <si>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</si>
  <si>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</si>
  <si>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</si>
  <si>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</si>
  <si>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</si>
  <si>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</si>
  <si>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</si>
  <si>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</si>
  <si>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</si>
  <si>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</si>
  <si>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</si>
  <si>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</si>
  <si>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</si>
  <si>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</si>
  <si>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</si>
  <si>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</si>
  <si>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</si>
  <si>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</si>
  <si>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</si>
  <si>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</si>
  <si>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</si>
  <si>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</si>
  <si>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</si>
  <si>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</si>
  <si>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</si>
  <si>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</si>
  <si>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</si>
  <si>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</si>
  <si>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</si>
  <si>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</si>
  <si>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</si>
  <si>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</si>
  <si>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</si>
  <si>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</si>
  <si>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</si>
  <si>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</si>
  <si>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</si>
  <si>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</si>
  <si>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</si>
  <si>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</si>
  <si>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</si>
  <si>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</si>
  <si>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</si>
  <si>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</si>
  <si>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</si>
  <si>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</si>
  <si>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</si>
  <si>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</si>
  <si>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</si>
  <si>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</si>
  <si>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</si>
  <si>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</si>
  <si>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</si>
  <si>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</si>
  <si>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</si>
  <si>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</si>
  <si>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</si>
  <si>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</si>
  <si>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</si>
  <si>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</si>
  <si>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</si>
  <si>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</si>
  <si>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</si>
  <si>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</si>
  <si>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</si>
  <si>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</si>
  <si>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</si>
  <si>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</si>
  <si>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</si>
  <si>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</si>
  <si>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</si>
  <si>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</si>
  <si>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</si>
  <si>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</si>
  <si>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</si>
  <si>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</si>
  <si>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</si>
  <si>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</si>
  <si>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</si>
  <si>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</si>
  <si>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</si>
  <si>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</si>
  <si>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</si>
  <si>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</si>
  <si>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</si>
  <si>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</si>
  <si>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</si>
  <si>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</si>
  <si>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</si>
  <si>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</si>
  <si>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</si>
  <si>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</si>
  <si>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</si>
  <si>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</si>
  <si>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</si>
  <si>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</si>
  <si>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</si>
  <si>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</si>
  <si>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</si>
  <si>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</si>
  <si>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</si>
  <si>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</si>
  <si>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</si>
  <si>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</si>
  <si>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</si>
  <si>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</si>
  <si>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</si>
  <si>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</si>
  <si>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</si>
  <si>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</si>
  <si>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</si>
  <si>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</si>
  <si>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</si>
  <si>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</si>
  <si>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</si>
  <si>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</si>
  <si>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</si>
  <si>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</si>
  <si>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</si>
  <si>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</si>
  <si>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</si>
  <si>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</si>
  <si>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</si>
  <si>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</si>
  <si>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</si>
  <si>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</si>
  <si>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</si>
  <si>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</si>
  <si>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</si>
  <si>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</si>
  <si>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</si>
  <si>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</si>
  <si>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</si>
  <si>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</si>
  <si>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</si>
  <si>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</si>
  <si>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</si>
  <si>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</si>
  <si>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</si>
  <si>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</si>
  <si>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</si>
  <si>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</si>
  <si>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</si>
  <si>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</si>
  <si>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</si>
  <si>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</si>
  <si>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</si>
  <si>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</si>
  <si>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</si>
  <si>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</si>
  <si>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</si>
  <si>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</si>
  <si>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</si>
  <si>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</si>
  <si>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</si>
  <si>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</si>
  <si>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</si>
  <si>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</si>
  <si>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</si>
  <si>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</si>
  <si>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</si>
  <si>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</si>
  <si>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</si>
  <si>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</si>
  <si>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</si>
  <si>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</si>
  <si>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</si>
  <si>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</si>
  <si>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</si>
  <si>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</si>
  <si>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</si>
  <si>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</si>
  <si>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</si>
  <si>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</si>
  <si>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</si>
  <si>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</si>
  <si>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</si>
  <si>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</si>
  <si>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</si>
  <si>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</si>
  <si>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</si>
  <si>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</si>
  <si>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</si>
  <si>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</si>
  <si>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</si>
  <si>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</si>
  <si>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</si>
  <si>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</si>
  <si>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</si>
  <si>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</si>
  <si>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</si>
  <si>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</si>
  <si>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</si>
  <si>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</si>
  <si>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</si>
  <si>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</si>
  <si>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</si>
  <si>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</si>
  <si>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</si>
  <si>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</si>
  <si>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</si>
  <si>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</si>
  <si>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</si>
  <si>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</si>
  <si>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</si>
  <si>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</si>
  <si>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</si>
  <si>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</si>
  <si>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</si>
  <si>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</si>
  <si>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</si>
  <si>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</si>
  <si>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</si>
  <si>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</si>
  <si>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</si>
  <si>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</si>
  <si>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</si>
  <si>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</si>
  <si>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</si>
  <si>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</si>
  <si>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</si>
  <si>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</si>
  <si>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</si>
  <si>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</si>
  <si>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</si>
  <si>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</si>
  <si>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</si>
  <si>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</si>
  <si>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</si>
  <si>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</si>
  <si>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</si>
  <si>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</si>
  <si>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</si>
  <si>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</si>
  <si>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</si>
  <si>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</si>
  <si>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</si>
  <si>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</si>
  <si>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</si>
  <si>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</si>
  <si>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</si>
  <si>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</si>
  <si>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</si>
  <si>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</si>
  <si>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</si>
  <si>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</si>
  <si>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</si>
  <si>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</si>
  <si>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</si>
  <si>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</si>
  <si>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</si>
  <si>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</si>
  <si>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</si>
  <si>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</si>
  <si>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</si>
  <si>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</si>
  <si>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</si>
  <si>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</si>
  <si>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</si>
  <si>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</si>
  <si>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</si>
  <si>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</si>
  <si>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</si>
  <si>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</si>
  <si>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</si>
  <si>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</si>
  <si>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</si>
  <si>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</si>
  <si>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</si>
  <si>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</si>
  <si>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</si>
  <si>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</si>
  <si>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</si>
  <si>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</si>
  <si>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</si>
  <si>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</si>
  <si>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</si>
  <si>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</si>
  <si>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</si>
  <si>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</si>
  <si>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</si>
  <si>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</si>
  <si>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</si>
  <si>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</si>
  <si>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</si>
  <si>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</si>
  <si>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</si>
  <si>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</si>
  <si>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</si>
  <si>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</si>
  <si>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</si>
  <si>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</si>
  <si>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</si>
  <si>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</si>
  <si>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</si>
  <si>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</si>
  <si>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</si>
  <si>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</si>
  <si>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</si>
  <si>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</si>
  <si>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</si>
  <si>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</si>
  <si>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</si>
  <si>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</si>
  <si>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</si>
  <si>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</si>
  <si>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</si>
  <si>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</si>
  <si>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</si>
  <si>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</si>
  <si>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</si>
  <si>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</si>
  <si>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</si>
  <si>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</si>
  <si>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</si>
  <si>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</si>
  <si>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</si>
  <si>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</si>
  <si>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</si>
  <si>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</si>
  <si>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</si>
  <si>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</si>
  <si>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</si>
  <si>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</si>
  <si>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</si>
  <si>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</si>
  <si>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</si>
  <si>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</si>
  <si>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</si>
  <si>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</si>
  <si>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</si>
  <si>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</si>
  <si>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</si>
  <si>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</si>
  <si>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</si>
  <si>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</si>
  <si>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</si>
  <si>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</si>
  <si>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</si>
  <si>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</si>
  <si>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</si>
  <si>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</si>
  <si>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</si>
  <si>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</si>
  <si>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</si>
  <si>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</si>
  <si>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</si>
  <si>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</si>
  <si>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</si>
  <si>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</si>
  <si>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</si>
  <si>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</si>
  <si>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</si>
  <si>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</si>
  <si>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</si>
  <si>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</si>
  <si>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</si>
  <si>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</si>
  <si>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</si>
  <si>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</si>
  <si>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</si>
  <si>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</si>
  <si>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</si>
  <si>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</si>
  <si>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</si>
  <si>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</si>
  <si>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</si>
  <si>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</si>
  <si>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</si>
  <si>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</si>
  <si>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</si>
  <si>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</si>
  <si>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</si>
  <si>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</si>
  <si>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</si>
  <si>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</si>
  <si>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</si>
  <si>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</si>
  <si>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</si>
  <si>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</si>
  <si>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</si>
  <si>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</si>
  <si>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</si>
  <si>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</si>
  <si>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</si>
  <si>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</si>
  <si>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</si>
  <si>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</si>
  <si>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</si>
  <si>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</si>
  <si>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</si>
  <si>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</si>
  <si>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</si>
  <si>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</si>
  <si>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</si>
  <si>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</si>
  <si>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</si>
  <si>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</si>
  <si>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</si>
  <si>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</si>
  <si>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</si>
  <si>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</si>
  <si>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</si>
  <si>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</si>
  <si>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</si>
  <si>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</si>
  <si>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</si>
  <si>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</si>
  <si>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</si>
  <si>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</si>
  <si>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</si>
  <si>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</si>
  <si>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</si>
  <si>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</si>
  <si>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</si>
  <si>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</si>
  <si>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</si>
  <si>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</si>
  <si>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</si>
  <si>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</si>
  <si>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</si>
  <si>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</si>
  <si>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</si>
  <si>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</si>
  <si>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</si>
  <si>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</si>
  <si>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</si>
  <si>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</si>
  <si>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</si>
  <si>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</si>
  <si>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</si>
  <si>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</si>
  <si>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</si>
  <si>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</si>
  <si>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</si>
  <si>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</si>
  <si>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</si>
  <si>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</si>
  <si>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</si>
  <si>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</si>
  <si>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</si>
  <si>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</si>
  <si>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</si>
  <si>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</si>
  <si>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</si>
  <si>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</si>
  <si>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</si>
  <si>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</si>
  <si>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</si>
  <si>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</si>
  <si>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</si>
  <si>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</si>
  <si>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</si>
  <si>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</si>
  <si>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</si>
  <si>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</si>
  <si>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</si>
  <si>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</si>
  <si>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</si>
  <si>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</si>
  <si>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</si>
  <si>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</si>
  <si>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</si>
  <si>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</si>
  <si>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</si>
  <si>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</si>
  <si>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</si>
  <si>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</si>
  <si>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</si>
  <si>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</si>
  <si>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</si>
  <si>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</si>
  <si>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</si>
  <si>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</si>
  <si>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</si>
  <si>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</si>
  <si>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</si>
  <si>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</si>
  <si>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</si>
  <si>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</si>
  <si>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</si>
  <si>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</si>
  <si>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</si>
  <si>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</si>
  <si>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</si>
  <si>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</si>
  <si>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</si>
  <si>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</si>
  <si>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</si>
  <si>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</si>
  <si>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</si>
  <si>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</si>
  <si>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</si>
  <si>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</si>
  <si>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</si>
  <si>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</si>
  <si>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</si>
  <si>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</si>
  <si>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</si>
  <si>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</si>
  <si>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</si>
  <si>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</si>
  <si>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</si>
  <si>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</si>
  <si>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</si>
  <si>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</si>
  <si>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</si>
  <si>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</si>
  <si>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</si>
  <si>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</si>
  <si>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</si>
  <si>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</si>
  <si>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</si>
  <si>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</si>
  <si>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</si>
  <si>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</si>
  <si>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</si>
  <si>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</si>
  <si>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</si>
  <si>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</si>
  <si>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</si>
  <si>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</si>
  <si>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</si>
  <si>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</si>
  <si>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</si>
  <si>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</si>
  <si>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</si>
  <si>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</si>
  <si>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</si>
  <si>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</si>
  <si>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</si>
  <si>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</si>
  <si>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</si>
  <si>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</si>
  <si>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</si>
  <si>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</si>
  <si>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</si>
  <si>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</si>
  <si>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</si>
  <si>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</si>
  <si>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</si>
  <si>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</si>
  <si>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</si>
  <si>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</si>
  <si>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</si>
  <si>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</si>
  <si>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</si>
  <si>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</si>
  <si>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</si>
  <si>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</si>
  <si>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</si>
  <si>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</si>
  <si>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</si>
  <si>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</si>
  <si>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</si>
  <si>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</si>
  <si>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</si>
  <si>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</si>
  <si>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</si>
  <si>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</si>
  <si>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</si>
  <si>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</si>
  <si>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</si>
  <si>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</si>
  <si>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</si>
  <si>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</si>
  <si>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</si>
  <si>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</si>
  <si>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</si>
  <si>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</si>
  <si>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</si>
  <si>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</si>
  <si>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</si>
  <si>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</si>
  <si>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</si>
  <si>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</si>
  <si>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</si>
  <si>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</si>
  <si>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</si>
  <si>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</si>
  <si>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</si>
  <si>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</si>
  <si>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</si>
  <si>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</si>
  <si>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</si>
  <si>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</si>
  <si>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</si>
  <si>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</si>
  <si>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</si>
  <si>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</si>
  <si>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</si>
  <si>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</si>
  <si>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</si>
  <si>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</si>
  <si>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</si>
  <si>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</si>
  <si>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</si>
  <si>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</si>
  <si>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</si>
  <si>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</si>
  <si>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</si>
  <si>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</si>
  <si>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</si>
  <si>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</si>
  <si>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</si>
  <si>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</si>
  <si>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</si>
  <si>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</si>
  <si>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</si>
  <si>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</si>
  <si>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</si>
  <si>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</si>
  <si>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</si>
  <si>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</si>
  <si>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</si>
  <si>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</si>
  <si>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</si>
  <si>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</si>
  <si>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</si>
  <si>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</si>
  <si>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</si>
  <si>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</si>
  <si>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</si>
  <si>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</si>
  <si>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</si>
  <si>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</si>
  <si>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</si>
  <si>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</si>
  <si>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</si>
  <si>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</si>
  <si>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</si>
  <si>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</si>
  <si>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</si>
  <si>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</si>
  <si>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</si>
  <si>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</si>
  <si>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</si>
  <si>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</si>
  <si>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</si>
  <si>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</si>
  <si>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</si>
  <si>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</si>
  <si>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</si>
  <si>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</si>
  <si>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</si>
  <si>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</si>
  <si>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</si>
  <si>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</si>
  <si>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</si>
  <si>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</si>
  <si>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</si>
  <si>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</si>
  <si>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</si>
  <si>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</si>
  <si>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</si>
  <si>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</si>
  <si>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</si>
  <si>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</si>
  <si>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</si>
  <si>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</si>
  <si>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</si>
  <si>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</si>
  <si>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</si>
  <si>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</si>
  <si>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</si>
  <si>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</si>
  <si>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</si>
  <si>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</si>
  <si>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</si>
  <si>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</si>
  <si>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</si>
  <si>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</si>
  <si>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</si>
  <si>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</si>
  <si>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</si>
  <si>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</si>
  <si>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</si>
  <si>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</si>
  <si>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</si>
  <si>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</si>
  <si>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</si>
  <si>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</si>
  <si>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</si>
  <si>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</si>
  <si>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</si>
  <si>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</si>
  <si>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</si>
  <si>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</si>
  <si>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</si>
  <si>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</si>
  <si>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</si>
  <si>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</si>
  <si>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</si>
  <si>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</si>
  <si>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</si>
  <si>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</si>
  <si>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</si>
  <si>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</si>
  <si>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</si>
  <si>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</si>
  <si>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</si>
  <si>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</si>
  <si>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</si>
  <si>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</si>
  <si>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</si>
  <si>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</si>
  <si>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</si>
  <si>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</si>
  <si>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</si>
  <si>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</si>
  <si>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</si>
  <si>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</si>
  <si>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</si>
  <si>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</si>
  <si>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</si>
  <si>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</si>
  <si>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</si>
  <si>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</si>
  <si>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</si>
  <si>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</si>
  <si>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</si>
  <si>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</si>
  <si>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</si>
  <si>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</si>
  <si>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</si>
  <si>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</si>
  <si>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</si>
  <si>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</si>
  <si>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</si>
  <si>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</si>
  <si>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</si>
  <si>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</si>
  <si>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</si>
  <si>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</si>
  <si>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</si>
  <si>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</si>
  <si>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</si>
  <si>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</si>
  <si>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</si>
  <si>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</si>
  <si>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</si>
  <si>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</si>
  <si>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</si>
  <si>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</si>
  <si>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</si>
  <si>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</si>
  <si>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</si>
  <si>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</si>
  <si>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</si>
  <si>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</si>
  <si>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</si>
  <si>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</si>
  <si>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</si>
  <si>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</si>
  <si>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</si>
  <si>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</si>
  <si>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</si>
  <si>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</si>
  <si>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</si>
  <si>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</si>
  <si>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</si>
  <si>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</si>
  <si>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</si>
  <si>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</si>
  <si>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</si>
  <si>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</si>
  <si>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</si>
  <si>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</si>
  <si>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</si>
  <si>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</si>
  <si>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</si>
  <si>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</si>
  <si>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</si>
  <si>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</si>
  <si>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</si>
  <si>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</si>
  <si>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</si>
  <si>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</si>
  <si>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</si>
  <si>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</si>
  <si>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</si>
  <si>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</si>
  <si>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</si>
  <si>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</si>
  <si>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</si>
  <si>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</si>
  <si>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</si>
  <si>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</si>
  <si>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</si>
  <si>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</si>
  <si>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</si>
  <si>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</si>
  <si>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</si>
  <si>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</si>
  <si>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</si>
  <si>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</si>
  <si>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</si>
  <si>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</si>
  <si>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</si>
  <si>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</si>
  <si>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</si>
  <si>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</si>
  <si>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</si>
  <si>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</si>
  <si>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</si>
  <si>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</si>
  <si>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</si>
  <si>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</si>
  <si>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</si>
  <si>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</si>
  <si>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</si>
  <si>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</si>
  <si>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</si>
  <si>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</si>
  <si>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</si>
  <si>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</si>
  <si>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</si>
  <si>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</si>
  <si>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</si>
  <si>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</si>
  <si>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</si>
  <si>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</si>
  <si>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</si>
  <si>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</si>
  <si>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</si>
  <si>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</si>
  <si>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</si>
  <si>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</si>
  <si>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</si>
  <si>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</si>
  <si>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</si>
  <si>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</si>
  <si>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</si>
  <si>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</si>
  <si>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</si>
  <si>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</si>
  <si>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</si>
  <si>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</si>
  <si>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</si>
  <si>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</si>
  <si>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</si>
  <si>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</si>
  <si>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</si>
  <si>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</si>
  <si>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</si>
  <si>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</si>
  <si>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</si>
  <si>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</si>
  <si>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</si>
  <si>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</si>
  <si>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</si>
  <si>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</si>
  <si>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</si>
  <si>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</si>
  <si>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</si>
  <si>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</si>
  <si>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</si>
  <si>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</si>
  <si>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</si>
  <si>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</si>
  <si>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</si>
  <si>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</si>
  <si>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</si>
  <si>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</si>
  <si>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</si>
  <si>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</si>
  <si>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</si>
  <si>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</si>
  <si>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</si>
  <si>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</si>
  <si>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</si>
  <si>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</si>
  <si>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</si>
  <si>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</si>
  <si>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</si>
  <si>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</si>
  <si>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</si>
  <si>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</si>
  <si>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</si>
  <si>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</si>
  <si>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</si>
  <si>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</si>
  <si>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</si>
  <si>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</si>
  <si>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</si>
  <si>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</si>
  <si>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</si>
  <si>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</si>
  <si>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</si>
  <si>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</si>
  <si>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</si>
  <si>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</si>
  <si>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</si>
  <si>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</si>
  <si>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</si>
  <si>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</si>
  <si>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</si>
  <si>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</si>
  <si>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</si>
  <si>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</si>
  <si>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</si>
  <si>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</si>
  <si>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</si>
  <si>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</si>
  <si>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</si>
  <si>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</si>
  <si>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</si>
  <si>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</si>
  <si>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</si>
  <si>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</si>
  <si>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</si>
  <si>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</si>
  <si>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</si>
  <si>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</si>
  <si>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</si>
  <si>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</si>
  <si>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</si>
  <si>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</si>
  <si>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</si>
  <si>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</si>
  <si>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</si>
  <si>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</si>
  <si>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</si>
  <si>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</si>
  <si>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</si>
  <si>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</si>
  <si>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</si>
  <si>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</si>
  <si>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</si>
  <si>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</si>
  <si>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</si>
  <si>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</si>
  <si>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</si>
  <si>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</si>
  <si>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</si>
  <si>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</si>
  <si>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</si>
  <si>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</si>
  <si>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</si>
  <si>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</si>
  <si>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</si>
  <si>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</si>
  <si>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</si>
  <si>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</si>
  <si>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</si>
  <si>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</si>
  <si>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</si>
  <si>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</si>
  <si>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</si>
  <si>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</si>
  <si>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</si>
  <si>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</si>
  <si>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</si>
  <si>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</si>
  <si>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</si>
  <si>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</si>
  <si>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</si>
  <si>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</si>
  <si>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</si>
  <si>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</si>
  <si>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</si>
  <si>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</si>
  <si>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</si>
  <si>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</si>
  <si>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</si>
  <si>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</si>
  <si>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</si>
  <si>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</si>
  <si>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</si>
  <si>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</si>
  <si>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</si>
  <si>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</si>
  <si>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</si>
  <si>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</si>
  <si>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</si>
  <si>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</si>
  <si>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</si>
  <si>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</si>
  <si>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</si>
  <si>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</si>
  <si>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</si>
  <si>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</si>
  <si>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</si>
  <si>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</si>
  <si>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</si>
  <si>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</si>
  <si>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</si>
  <si>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</si>
  <si>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</si>
  <si>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</si>
  <si>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</si>
  <si>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</si>
  <si>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</si>
  <si>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</si>
  <si>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</si>
  <si>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</si>
  <si>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</si>
  <si>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</si>
  <si>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</si>
  <si>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</si>
  <si>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</si>
  <si>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</si>
  <si>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</si>
  <si>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</si>
  <si>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</si>
  <si>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</si>
  <si>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</si>
  <si>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</si>
  <si>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</si>
  <si>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</si>
  <si>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</si>
  <si>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</si>
  <si>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</si>
  <si>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</si>
  <si>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</si>
  <si>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</si>
  <si>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</si>
  <si>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</si>
  <si>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</si>
  <si>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</si>
  <si>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</si>
  <si>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</si>
  <si>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</si>
  <si>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</si>
  <si>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</si>
  <si>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</si>
  <si>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</si>
  <si>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</si>
  <si>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</si>
  <si>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</si>
  <si>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</si>
  <si>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</si>
  <si>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</si>
  <si>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</si>
  <si>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</si>
  <si>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</si>
  <si>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</si>
  <si>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</si>
  <si>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</si>
  <si>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</si>
  <si>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</si>
  <si>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</si>
  <si>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</si>
  <si>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</si>
  <si>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</si>
  <si>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</si>
  <si>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</si>
  <si>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</si>
  <si>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</si>
  <si>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</si>
  <si>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</si>
  <si>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</si>
  <si>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</si>
  <si>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</si>
  <si>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</si>
  <si>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</si>
  <si>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</si>
  <si>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</si>
  <si>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</si>
  <si>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</si>
  <si>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</si>
  <si>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</si>
  <si>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</si>
  <si>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</si>
  <si>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</si>
  <si>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</si>
  <si>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</si>
  <si>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</si>
  <si>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</si>
  <si>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</si>
  <si>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</si>
  <si>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</si>
  <si>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</si>
  <si>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</si>
  <si>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</si>
  <si>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</si>
  <si>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</si>
  <si>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</si>
  <si>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</si>
  <si>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</si>
  <si>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</si>
  <si>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</si>
  <si>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</si>
  <si>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</si>
  <si>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</si>
  <si>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</si>
  <si>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</si>
  <si>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</si>
  <si>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</si>
  <si>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</si>
  <si>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</si>
  <si>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</si>
  <si>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</si>
  <si>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</si>
  <si>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</si>
  <si>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</si>
  <si>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</si>
  <si>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</si>
  <si>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</si>
  <si>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</si>
  <si>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</si>
  <si>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</si>
  <si>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</si>
  <si>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</si>
  <si>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</si>
  <si>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</si>
  <si>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</si>
  <si>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</si>
  <si>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</si>
  <si>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</si>
  <si>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</si>
  <si>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</si>
  <si>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</si>
  <si>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</si>
  <si>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</si>
  <si>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</si>
  <si>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</si>
  <si>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</si>
  <si>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</si>
  <si>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</si>
  <si>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</si>
  <si>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</si>
  <si>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</si>
  <si>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</si>
  <si>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</si>
  <si>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</si>
  <si>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</si>
  <si>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</si>
  <si>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</si>
  <si>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</si>
  <si>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</si>
  <si>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</si>
  <si>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</si>
  <si>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</si>
  <si>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</si>
  <si>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</si>
  <si>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</si>
  <si>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</si>
  <si>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</si>
  <si>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</si>
  <si>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</si>
  <si>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</si>
  <si>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</si>
  <si>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</si>
  <si>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</si>
  <si>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</si>
  <si>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</si>
  <si>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</si>
  <si>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</si>
  <si>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</si>
  <si>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</si>
  <si>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</si>
  <si>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</si>
  <si>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</si>
  <si>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</si>
  <si>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</si>
  <si>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</si>
  <si>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</si>
  <si>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</si>
  <si>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</si>
  <si>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</si>
  <si>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</si>
  <si>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</si>
  <si>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</si>
  <si>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</si>
  <si>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</si>
  <si>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</si>
  <si>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</si>
  <si>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</si>
  <si>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</si>
  <si>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</si>
  <si>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</si>
  <si>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</si>
  <si>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</si>
  <si>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</si>
  <si>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</si>
  <si>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</si>
  <si>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</si>
  <si>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</si>
  <si>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</si>
  <si>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</si>
  <si>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</si>
  <si>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</si>
  <si>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</si>
  <si>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</si>
  <si>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</si>
  <si>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</si>
  <si>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</si>
  <si>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</si>
  <si>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</si>
  <si>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</si>
  <si>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</si>
  <si>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</si>
  <si>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</si>
  <si>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</si>
  <si>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</si>
  <si>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</si>
  <si>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</si>
  <si>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</si>
  <si>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</si>
  <si>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</si>
  <si>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</si>
  <si>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</si>
  <si>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</si>
  <si>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</si>
  <si>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</si>
  <si>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</si>
  <si>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</si>
  <si>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</si>
  <si>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</si>
  <si>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</si>
  <si>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</si>
  <si>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</si>
  <si>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</si>
  <si>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</si>
  <si>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</si>
  <si>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</si>
  <si>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</si>
  <si>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</si>
  <si>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</si>
  <si>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</si>
  <si>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</si>
  <si>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</si>
  <si>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</si>
  <si>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</si>
  <si>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</si>
  <si>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</si>
  <si>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</si>
  <si>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</si>
  <si>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</si>
  <si>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</si>
  <si>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</si>
  <si>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</si>
  <si>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</si>
  <si>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</si>
  <si>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</si>
  <si>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</si>
  <si>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</si>
  <si>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</si>
  <si>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</si>
  <si>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</si>
  <si>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</si>
  <si>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</si>
  <si>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</si>
  <si>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</si>
  <si>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</si>
  <si>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</si>
  <si>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</si>
  <si>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</si>
  <si>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</si>
  <si>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</si>
  <si>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</si>
  <si>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</si>
  <si>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</si>
  <si>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</si>
  <si>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</si>
  <si>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</si>
  <si>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</si>
  <si>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</si>
  <si>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</si>
  <si>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</si>
  <si>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</si>
  <si>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</si>
  <si>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</si>
  <si>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</si>
  <si>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</si>
  <si>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</si>
  <si>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</si>
  <si>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</si>
  <si>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</si>
  <si>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</si>
  <si>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</si>
  <si>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</si>
  <si>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</si>
  <si>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</si>
  <si>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</si>
  <si>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</si>
  <si>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</si>
  <si>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</si>
  <si>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</si>
  <si>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</si>
  <si>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</si>
  <si>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</si>
  <si>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</si>
  <si>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</si>
  <si>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</si>
  <si>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</si>
  <si>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</si>
  <si>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</si>
  <si>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</si>
  <si>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</si>
  <si>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</si>
  <si>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</si>
  <si>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</si>
  <si>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</si>
  <si>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</si>
  <si>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</si>
  <si>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</si>
  <si>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</si>
  <si>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</si>
  <si>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</si>
  <si>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</si>
  <si>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</si>
  <si>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</si>
  <si>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</si>
  <si>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</si>
  <si>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</si>
  <si>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</si>
  <si>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</si>
  <si>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</si>
  <si>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</si>
  <si>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</si>
  <si>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</si>
  <si>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</si>
  <si>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</si>
  <si>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</si>
  <si>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</si>
  <si>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</si>
  <si>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</si>
  <si>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</si>
  <si>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</si>
  <si>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</si>
  <si>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</si>
  <si>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</si>
  <si>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</si>
  <si>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</si>
  <si>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</si>
  <si>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</si>
  <si>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</si>
  <si>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</si>
  <si>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</si>
  <si>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</si>
  <si>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</si>
  <si>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</si>
  <si>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</si>
  <si>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</si>
  <si>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</si>
  <si>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</si>
  <si>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</si>
  <si>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</si>
  <si>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</si>
  <si>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</si>
  <si>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</si>
  <si>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</si>
  <si>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</si>
  <si>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</si>
  <si>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</si>
  <si>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</si>
  <si>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</si>
  <si>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</si>
  <si>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</si>
  <si>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</si>
  <si>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</si>
  <si>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</si>
  <si>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</si>
  <si>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</si>
  <si>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</si>
  <si>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</si>
  <si>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</si>
  <si>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</si>
  <si>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</si>
  <si>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</si>
  <si>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</si>
  <si>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</si>
  <si>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</si>
  <si>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</si>
  <si>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</si>
  <si>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</si>
  <si>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</si>
  <si>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</si>
  <si>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</si>
  <si>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</si>
  <si>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</si>
  <si>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</si>
  <si>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</si>
  <si>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</si>
  <si>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</si>
  <si>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</si>
  <si>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</si>
  <si>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</si>
  <si>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</si>
  <si>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</si>
  <si>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</si>
  <si>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</si>
  <si>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</si>
  <si>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</si>
  <si>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</si>
  <si>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</si>
  <si>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</si>
  <si>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</si>
  <si>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</si>
  <si>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</si>
  <si>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</si>
  <si>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</si>
  <si>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</si>
  <si>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</si>
  <si>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</si>
  <si>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</si>
  <si>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</si>
  <si>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</si>
  <si>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</si>
  <si>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</si>
  <si>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</si>
  <si>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</si>
  <si>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</si>
  <si>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</si>
  <si>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</si>
  <si>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</si>
  <si>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</si>
  <si>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</si>
  <si>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</si>
  <si>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</si>
  <si>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</si>
  <si>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</si>
  <si>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</si>
  <si>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</si>
  <si>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</si>
  <si>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</si>
  <si>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</si>
  <si>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</si>
  <si>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</si>
  <si>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</si>
  <si>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</si>
  <si>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</si>
  <si>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</si>
  <si>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</si>
  <si>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</si>
  <si>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</si>
  <si>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</si>
  <si>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</si>
  <si>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</si>
  <si>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</si>
  <si>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</si>
  <si>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</si>
  <si>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</si>
  <si>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</si>
  <si>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</si>
  <si>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</si>
  <si>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</si>
  <si>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</si>
  <si>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</si>
  <si>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</si>
  <si>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</si>
  <si>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</si>
  <si>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</si>
  <si>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</si>
  <si>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</si>
  <si>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</si>
  <si>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</si>
  <si>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</si>
  <si>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</si>
  <si>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</si>
  <si>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</si>
  <si>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</si>
  <si>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</si>
  <si>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</si>
  <si>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</si>
  <si>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</si>
  <si>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</si>
  <si>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</si>
  <si>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</si>
  <si>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</si>
  <si>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</si>
  <si>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</si>
  <si>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</si>
  <si>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</si>
  <si>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</si>
  <si>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</si>
  <si>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</si>
  <si>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</si>
  <si>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</si>
  <si>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</si>
  <si>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</si>
  <si>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</si>
  <si>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</si>
  <si>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</si>
  <si>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</si>
  <si>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</si>
  <si>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</si>
  <si>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</si>
  <si>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</si>
  <si>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</si>
  <si>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</si>
  <si>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</si>
  <si>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</si>
  <si>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</si>
  <si>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</si>
  <si>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</si>
  <si>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</si>
  <si>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</si>
  <si>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</si>
  <si>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</si>
  <si>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</si>
  <si>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</si>
  <si>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</si>
  <si>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</si>
  <si>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</si>
  <si>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</si>
  <si>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</si>
  <si>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</si>
  <si>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</si>
  <si>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</si>
  <si>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</si>
  <si>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</si>
  <si>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</si>
  <si>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</si>
  <si>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</si>
  <si>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</si>
  <si>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</si>
  <si>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</si>
  <si>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</si>
  <si>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</si>
  <si>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</si>
  <si>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</si>
  <si>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</si>
  <si>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</si>
  <si>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</si>
  <si>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</si>
  <si>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</si>
  <si>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</si>
  <si>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</si>
  <si>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</si>
  <si>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</si>
  <si>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</si>
  <si>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</si>
  <si>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</si>
  <si>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</si>
  <si>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</si>
  <si>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</si>
  <si>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</si>
  <si>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</si>
  <si>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</si>
  <si>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</si>
  <si>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</si>
  <si>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</si>
  <si>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</si>
  <si>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</si>
  <si>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</si>
  <si>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</si>
  <si>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</si>
  <si>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</si>
  <si>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</si>
  <si>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</si>
  <si>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</si>
  <si>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</si>
  <si>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</si>
  <si>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</si>
  <si>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</si>
  <si>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</si>
  <si>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</si>
  <si>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</si>
  <si>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</si>
  <si>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</si>
  <si>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</si>
  <si>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</si>
  <si>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</si>
  <si>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</si>
  <si>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</si>
  <si>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</si>
  <si>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</si>
  <si>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</si>
  <si>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</si>
  <si>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</si>
  <si>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</si>
  <si>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</si>
  <si>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</si>
  <si>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</si>
  <si>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</si>
  <si>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</si>
  <si>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</si>
  <si>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</si>
  <si>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</si>
  <si>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</si>
  <si>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</si>
  <si>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</si>
  <si>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</si>
  <si>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</si>
  <si>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</si>
  <si>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</si>
  <si>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</si>
  <si>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</si>
  <si>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</si>
  <si>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</si>
  <si>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</si>
  <si>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</si>
  <si>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</si>
  <si>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</si>
  <si>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</si>
  <si>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</si>
  <si>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</si>
  <si>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</si>
  <si>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</si>
  <si>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</si>
  <si>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</si>
  <si>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</si>
  <si>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</si>
  <si>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</si>
  <si>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</si>
  <si>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</si>
  <si>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</si>
  <si>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</si>
  <si>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</si>
  <si>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</si>
  <si>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</si>
  <si>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</si>
  <si>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</si>
  <si>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</si>
  <si>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</si>
  <si>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</si>
  <si>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</si>
  <si>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</si>
  <si>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</si>
  <si>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</si>
  <si>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</si>
  <si>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</si>
  <si>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</si>
  <si>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</si>
  <si>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</si>
  <si>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</si>
  <si>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</si>
  <si>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</si>
  <si>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</si>
  <si>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</si>
  <si>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</si>
  <si>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</si>
  <si>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</si>
  <si>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</si>
  <si>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</si>
  <si>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</si>
  <si>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</si>
  <si>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</si>
  <si>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</si>
  <si>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</si>
  <si>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</si>
  <si>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</si>
  <si>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</si>
  <si>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</si>
  <si>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</si>
  <si>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</si>
  <si>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</si>
  <si>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</si>
  <si>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</si>
  <si>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</si>
  <si>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</si>
  <si>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</si>
  <si>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</si>
  <si>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</si>
  <si>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</si>
  <si>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</si>
  <si>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</si>
  <si>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</si>
  <si>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</si>
  <si>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</si>
  <si>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</si>
  <si>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</si>
  <si>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</si>
  <si>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</si>
  <si>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</si>
  <si>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</si>
  <si>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</si>
  <si>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</si>
  <si>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</si>
  <si>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</si>
  <si>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</si>
  <si>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</si>
  <si>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</si>
  <si>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</si>
  <si>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</si>
  <si>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</si>
  <si>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</si>
  <si>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</si>
  <si>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</si>
  <si>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</si>
  <si>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</si>
  <si>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</si>
  <si>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</si>
  <si>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</si>
  <si>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</si>
  <si>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</si>
  <si>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</si>
  <si>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</si>
  <si>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</si>
  <si>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</si>
  <si>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</si>
  <si>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</si>
  <si>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</si>
  <si>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</si>
  <si>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</si>
  <si>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</si>
  <si>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</si>
  <si>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</si>
  <si>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</si>
  <si>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</si>
  <si>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</si>
  <si>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</si>
  <si>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</si>
  <si>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</si>
  <si>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</si>
  <si>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</si>
  <si>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</si>
  <si>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</si>
  <si>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</si>
  <si>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</si>
  <si>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</si>
  <si>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</si>
  <si>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</si>
  <si>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</si>
  <si>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</si>
  <si>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</si>
  <si>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</si>
  <si>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</si>
  <si>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</si>
  <si>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</si>
  <si>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</si>
  <si>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</si>
  <si>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</si>
  <si>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</si>
  <si>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</si>
  <si>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</si>
  <si>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</si>
  <si>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</si>
  <si>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</si>
  <si>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</si>
  <si>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</si>
  <si>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</si>
  <si>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</si>
  <si>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</si>
  <si>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</si>
  <si>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</si>
  <si>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</si>
  <si>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</si>
  <si>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</si>
  <si>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</si>
  <si>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</si>
  <si>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</si>
  <si>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</si>
  <si>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</si>
  <si>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</si>
  <si>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</si>
  <si>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</si>
  <si>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</si>
  <si>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</si>
  <si>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</si>
  <si>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</si>
  <si>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</si>
  <si>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</si>
  <si>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</si>
  <si>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</si>
  <si>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</si>
  <si>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</si>
  <si>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</si>
  <si>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</si>
  <si>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</si>
  <si>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</si>
  <si>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</si>
  <si>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</si>
  <si>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</si>
  <si>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</si>
  <si>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</si>
  <si>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</si>
  <si>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</si>
  <si>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</si>
  <si>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</si>
  <si>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</si>
  <si>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</si>
  <si>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</si>
  <si>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</si>
  <si>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</si>
  <si>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</si>
  <si>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</si>
  <si>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</si>
  <si>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</si>
  <si>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</si>
  <si>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</si>
  <si>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</si>
  <si>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</si>
  <si>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</si>
  <si>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</si>
  <si>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</si>
  <si>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</si>
  <si>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</si>
  <si>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</si>
  <si>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</si>
  <si>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</si>
  <si>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</si>
  <si>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</si>
  <si>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</si>
  <si>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</si>
  <si>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</si>
  <si>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</si>
  <si>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</si>
  <si>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</si>
  <si>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</si>
  <si>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</si>
  <si>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</si>
  <si>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</si>
  <si>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</si>
  <si>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</si>
  <si>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</si>
  <si>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</si>
  <si>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</si>
  <si>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</si>
  <si>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</si>
  <si>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</si>
  <si>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</si>
  <si>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</si>
  <si>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</si>
  <si>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</si>
  <si>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</si>
  <si>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</si>
  <si>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</si>
  <si>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</si>
  <si>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</si>
  <si>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</si>
  <si>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</si>
  <si>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</si>
  <si>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</si>
  <si>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</si>
  <si>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</si>
  <si>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</si>
  <si>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</si>
  <si>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</si>
  <si>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</si>
  <si>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</si>
  <si>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</si>
  <si>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</si>
  <si>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</si>
  <si>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</si>
  <si>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</si>
  <si>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</si>
  <si>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</si>
  <si>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</si>
  <si>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</si>
  <si>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</si>
  <si>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</si>
  <si>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</si>
  <si>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</si>
  <si>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</si>
  <si>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</si>
  <si>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</si>
  <si>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</si>
  <si>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</si>
  <si>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</si>
  <si>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</si>
  <si>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</si>
  <si>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</si>
  <si>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</si>
  <si>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</si>
  <si>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</si>
  <si>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</si>
  <si>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</si>
  <si>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</si>
  <si>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</si>
  <si>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</si>
  <si>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</si>
  <si>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</si>
  <si>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</si>
  <si>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</si>
  <si>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</si>
  <si>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</si>
  <si>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</si>
  <si>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</si>
  <si>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</si>
  <si>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</si>
  <si>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</si>
  <si>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</si>
  <si>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</si>
  <si>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</si>
  <si>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</si>
  <si>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</si>
  <si>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</si>
  <si>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</si>
  <si>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</si>
  <si>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</si>
  <si>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</si>
  <si>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</si>
  <si>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</si>
  <si>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</si>
  <si>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</si>
  <si>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</si>
  <si>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</si>
  <si>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</si>
  <si>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</si>
  <si>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</si>
  <si>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</si>
  <si>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</si>
  <si>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</si>
  <si>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</si>
  <si>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</si>
  <si>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</si>
  <si>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</si>
  <si>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</si>
  <si>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</si>
  <si>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</si>
  <si>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</si>
  <si>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</si>
  <si>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</si>
  <si>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</si>
  <si>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</si>
  <si>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</si>
  <si>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</si>
  <si>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</si>
  <si>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</si>
  <si>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</si>
  <si>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</si>
  <si>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</si>
  <si>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</si>
  <si>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</si>
  <si>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</si>
  <si>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</si>
  <si>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</si>
  <si>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</si>
  <si>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</si>
  <si>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</si>
  <si>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</si>
  <si>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</si>
  <si>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</si>
  <si>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</si>
  <si>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</si>
  <si>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</si>
  <si>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</si>
  <si>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</si>
  <si>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</si>
  <si>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</si>
  <si>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</si>
  <si>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</si>
  <si>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</si>
  <si>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</si>
  <si>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</si>
  <si>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</si>
  <si>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</si>
  <si>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</si>
  <si>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</si>
  <si>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</si>
  <si>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</si>
  <si>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</si>
  <si>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</si>
  <si>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</si>
  <si>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</si>
  <si>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</si>
  <si>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</si>
  <si>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</si>
  <si>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</si>
  <si>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</si>
  <si>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</si>
  <si>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</si>
  <si>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</si>
  <si>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</si>
  <si>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</si>
  <si>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</si>
  <si>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</si>
  <si>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</si>
  <si>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</si>
  <si>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</si>
  <si>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</si>
  <si>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</si>
  <si>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</si>
  <si>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</si>
  <si>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</si>
  <si>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</si>
  <si>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</si>
  <si>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</si>
  <si>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</si>
  <si>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</si>
  <si>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</si>
  <si>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</si>
  <si>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</si>
  <si>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</si>
  <si>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</si>
  <si>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</si>
  <si>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</si>
  <si>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</si>
  <si>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</si>
  <si>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</si>
  <si>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</si>
  <si>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</si>
  <si>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</si>
  <si>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</si>
  <si>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</si>
  <si>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</si>
  <si>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</si>
  <si>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</si>
  <si>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</si>
  <si>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</si>
  <si>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</si>
  <si>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</si>
  <si>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</si>
  <si>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</si>
  <si>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</si>
  <si>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</si>
  <si>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</si>
  <si>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</si>
  <si>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</si>
  <si>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</si>
  <si>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</si>
  <si>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</si>
  <si>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</si>
  <si>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</si>
  <si>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</si>
  <si>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</si>
  <si>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</si>
  <si>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</si>
  <si>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</si>
  <si>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</si>
  <si>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</si>
  <si>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</si>
  <si>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</si>
  <si>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</si>
  <si>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</si>
  <si>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</si>
  <si>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</si>
  <si>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</si>
  <si>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</si>
  <si>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</si>
  <si>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</si>
  <si>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</si>
  <si>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</si>
  <si>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</si>
  <si>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</si>
  <si>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</si>
  <si>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</si>
  <si>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</si>
  <si>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</si>
  <si>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</si>
  <si>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</si>
  <si>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</si>
  <si>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</si>
  <si>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</si>
  <si>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</si>
  <si>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</si>
  <si>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</si>
  <si>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</si>
  <si>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</si>
  <si>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</si>
  <si>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</si>
  <si>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</si>
  <si>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</si>
  <si>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</si>
  <si>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</si>
  <si>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</si>
  <si>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</si>
  <si>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</si>
  <si>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</si>
  <si>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</si>
  <si>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</si>
  <si>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</si>
  <si>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</si>
  <si>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</si>
  <si>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</si>
  <si>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</si>
  <si>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</si>
  <si>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</si>
  <si>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</si>
  <si>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</si>
  <si>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</si>
  <si>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</si>
  <si>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</si>
  <si>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</si>
  <si>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</si>
  <si>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</si>
  <si>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</si>
  <si>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</si>
  <si>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</si>
  <si>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</si>
  <si>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</si>
  <si>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</si>
  <si>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</si>
  <si>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</si>
  <si>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</si>
  <si>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</si>
  <si>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</si>
  <si>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</si>
  <si>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</si>
  <si>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</si>
  <si>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</si>
  <si>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</si>
  <si>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</si>
  <si>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</si>
  <si>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</si>
  <si>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</si>
  <si>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</si>
  <si>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</si>
  <si>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</si>
  <si>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</si>
  <si>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</si>
  <si>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</si>
  <si>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</si>
  <si>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</si>
  <si>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</si>
  <si>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</si>
  <si>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</si>
  <si>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</si>
  <si>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</si>
  <si>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</si>
  <si>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</si>
  <si>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</si>
  <si>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</si>
  <si>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</si>
  <si>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</si>
  <si>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</si>
  <si>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</si>
  <si>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</si>
  <si>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</si>
  <si>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</si>
  <si>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</si>
  <si>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</si>
  <si>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</si>
  <si>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</si>
  <si>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</si>
  <si>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</si>
  <si>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</si>
  <si>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</si>
  <si>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</si>
  <si>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</si>
  <si>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</si>
  <si>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</si>
  <si>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</si>
  <si>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</si>
  <si>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</si>
  <si>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</si>
  <si>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</si>
  <si>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</si>
  <si>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</si>
  <si>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</si>
  <si>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</si>
  <si>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</si>
  <si>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</si>
  <si>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</si>
  <si>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</si>
  <si>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</si>
  <si>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</si>
  <si>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</si>
  <si>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</si>
  <si>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</si>
  <si>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</si>
  <si>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</si>
  <si>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</si>
  <si>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</si>
  <si>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</si>
  <si>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</si>
  <si>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</si>
  <si>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</si>
  <si>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</si>
  <si>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</si>
  <si>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</si>
  <si>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</si>
  <si>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</si>
  <si>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</si>
  <si>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</si>
  <si>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</si>
  <si>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</si>
  <si>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</si>
  <si>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</si>
  <si>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</si>
  <si>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</si>
  <si>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</si>
  <si>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</si>
  <si>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</si>
  <si>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</si>
  <si>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</si>
  <si>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</si>
  <si>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</si>
  <si>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</si>
  <si>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</si>
  <si>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</si>
  <si>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</si>
  <si>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</si>
  <si>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</si>
  <si>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</si>
  <si>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</si>
  <si>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</si>
  <si>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</si>
  <si>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</si>
  <si>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</si>
  <si>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</si>
  <si>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</si>
  <si>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</si>
  <si>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</si>
  <si>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</si>
  <si>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</si>
  <si>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</si>
  <si>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</si>
  <si>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</si>
  <si>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</si>
  <si>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</si>
  <si>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</si>
  <si>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</si>
  <si>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</si>
  <si>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</si>
  <si>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</si>
  <si>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</si>
  <si>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</si>
  <si>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</si>
  <si>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</si>
  <si>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</si>
  <si>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</si>
  <si>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</si>
  <si>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</si>
  <si>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</si>
  <si>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</si>
  <si>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</si>
  <si>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</si>
  <si>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</si>
  <si>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</si>
  <si>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</si>
  <si>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</si>
  <si>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</si>
  <si>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</si>
  <si>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</si>
  <si>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</si>
  <si>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</si>
  <si>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</si>
  <si>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</si>
  <si>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</si>
  <si>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</si>
  <si>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</si>
  <si>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</si>
  <si>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</si>
  <si>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</si>
  <si>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</si>
  <si>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</si>
  <si>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</si>
  <si>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</si>
  <si>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</si>
  <si>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</si>
  <si>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</si>
  <si>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</si>
  <si>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</si>
  <si>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</si>
  <si>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</si>
  <si>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</si>
  <si>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</si>
  <si>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</si>
  <si>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</si>
  <si>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</si>
  <si>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</si>
  <si>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</si>
  <si>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</si>
  <si>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</si>
  <si>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</si>
  <si>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</si>
  <si>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</si>
  <si>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</si>
  <si>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</si>
  <si>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</si>
  <si>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</si>
  <si>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</si>
  <si>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</si>
  <si>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</si>
  <si>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</si>
  <si>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</si>
  <si>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</si>
  <si>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</si>
  <si>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</si>
  <si>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</si>
  <si>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</si>
  <si>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</si>
  <si>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</si>
  <si>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</si>
  <si>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</si>
  <si>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</si>
  <si>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</si>
  <si>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</si>
  <si>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</si>
  <si>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</si>
  <si>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</si>
  <si>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</si>
  <si>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</si>
  <si>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</si>
  <si>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</si>
  <si>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</si>
  <si>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</si>
  <si>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</si>
  <si>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</si>
  <si>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</si>
  <si>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</si>
  <si>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</si>
  <si>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</si>
  <si>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</si>
  <si>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</si>
  <si>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</si>
  <si>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</si>
  <si>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</si>
  <si>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</si>
  <si>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</si>
  <si>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</si>
  <si>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</si>
  <si>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</si>
  <si>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</si>
  <si>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</si>
  <si>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</si>
  <si>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</si>
  <si>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</si>
  <si>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</si>
  <si>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</si>
  <si>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</si>
  <si>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</si>
  <si>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</si>
  <si>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</si>
  <si>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</si>
  <si>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</si>
  <si>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</si>
  <si>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</si>
  <si>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</si>
  <si>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</si>
  <si>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</si>
  <si>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</si>
  <si>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</si>
  <si>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</si>
  <si>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</si>
  <si>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</si>
  <si>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</si>
  <si>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</si>
  <si>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</si>
  <si>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</si>
  <si>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</si>
  <si>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</si>
  <si>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</si>
  <si>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</si>
  <si>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</si>
  <si>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</si>
  <si>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</si>
  <si>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</si>
  <si>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</si>
  <si>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</si>
  <si>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</si>
  <si>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</si>
  <si>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</si>
  <si>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</si>
  <si>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</si>
  <si>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</si>
  <si>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</si>
  <si>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</si>
  <si>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</si>
  <si>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</si>
  <si>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</si>
  <si>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</si>
  <si>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</si>
  <si>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</si>
  <si>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</si>
  <si>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</si>
  <si>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</si>
  <si>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</si>
  <si>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</si>
  <si>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</si>
  <si>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</si>
  <si>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</si>
  <si>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</si>
  <si>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</si>
  <si>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</si>
  <si>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</si>
  <si>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</si>
  <si>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</si>
  <si>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</si>
  <si>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</si>
  <si>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</si>
  <si>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</si>
  <si>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</si>
  <si>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</si>
  <si>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</si>
  <si>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</si>
  <si>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</si>
  <si>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</si>
  <si>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</si>
  <si>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</si>
  <si>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</si>
  <si>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</si>
  <si>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</si>
  <si>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</si>
  <si>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</si>
  <si>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</si>
  <si>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</si>
  <si>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</si>
  <si>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</si>
  <si>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</si>
  <si>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</si>
  <si>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</si>
  <si>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</si>
  <si>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</si>
  <si>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</si>
  <si>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</si>
  <si>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</si>
  <si>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</si>
  <si>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</si>
  <si>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</si>
  <si>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</si>
  <si>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</si>
  <si>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</si>
  <si>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</si>
  <si>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</si>
  <si>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</si>
  <si>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</si>
  <si>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</si>
  <si>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</si>
  <si>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</si>
  <si>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</si>
  <si>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</si>
  <si>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</si>
  <si>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</si>
  <si>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</si>
  <si>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</si>
  <si>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</si>
  <si>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</si>
  <si>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</si>
  <si>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</si>
  <si>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</si>
  <si>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</si>
  <si>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</si>
  <si>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</si>
  <si>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</si>
  <si>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</si>
  <si>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</si>
  <si>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</si>
  <si>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</si>
  <si>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</si>
  <si>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</si>
  <si>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</si>
  <si>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</si>
  <si>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</si>
  <si>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</si>
  <si>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</si>
  <si>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</si>
  <si>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</si>
  <si>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</si>
  <si>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</si>
  <si>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</si>
  <si>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</si>
  <si>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</si>
  <si>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</si>
  <si>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</si>
  <si>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</si>
  <si>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</si>
  <si>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</si>
  <si>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</si>
  <si>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</si>
  <si>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</si>
  <si>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</si>
  <si>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</si>
  <si>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</si>
  <si>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</si>
  <si>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</si>
  <si>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</si>
  <si>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</si>
  <si>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</si>
  <si>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</si>
  <si>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</si>
  <si>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</si>
  <si>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</si>
  <si>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</si>
  <si>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</si>
  <si>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</si>
  <si>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</si>
  <si>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</si>
  <si>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</si>
  <si>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</si>
  <si>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</si>
  <si>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</si>
  <si>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</si>
  <si>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</si>
  <si>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</si>
  <si>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</si>
  <si>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</si>
  <si>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</si>
  <si>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</si>
  <si>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</si>
  <si>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</si>
  <si>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</si>
  <si>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</si>
  <si>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</si>
  <si>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</si>
  <si>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</si>
  <si>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</si>
  <si>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</si>
  <si>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</si>
  <si>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</si>
  <si>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</si>
  <si>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</si>
  <si>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</si>
  <si>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</si>
  <si>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</si>
  <si>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</si>
  <si>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</si>
  <si>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</si>
  <si>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</si>
  <si>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</si>
  <si>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</si>
  <si>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</si>
  <si>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</si>
  <si>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</si>
  <si>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</si>
  <si>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</si>
  <si>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</si>
  <si>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</si>
  <si>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</si>
  <si>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</si>
  <si>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</si>
  <si>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</si>
  <si>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</si>
  <si>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</si>
  <si>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</si>
  <si>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</si>
  <si>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</si>
  <si>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</si>
  <si>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</si>
  <si>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</si>
  <si>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</si>
  <si>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</si>
  <si>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</si>
  <si>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</si>
  <si>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</si>
  <si>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</si>
  <si>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</si>
  <si>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</si>
  <si>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</si>
  <si>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</si>
  <si>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</si>
  <si>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</si>
  <si>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</si>
  <si>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</si>
  <si>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</si>
  <si>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</si>
  <si>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</si>
  <si>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</si>
  <si>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</si>
  <si>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</si>
  <si>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</si>
  <si>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</si>
  <si>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</si>
  <si>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</si>
  <si>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</si>
  <si>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</si>
  <si>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</si>
  <si>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</si>
  <si>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</si>
  <si>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</si>
  <si>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</si>
  <si>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</si>
  <si>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</si>
  <si>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</si>
  <si>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</si>
  <si>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</si>
  <si>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</si>
  <si>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</si>
  <si>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</si>
  <si>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</si>
  <si>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</si>
  <si>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</si>
  <si>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</si>
  <si>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</si>
  <si>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</si>
  <si>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</si>
  <si>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</si>
  <si>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</si>
  <si>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</si>
  <si>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</si>
  <si>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</si>
  <si>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</si>
  <si>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</si>
  <si>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</si>
  <si>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</si>
  <si>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</si>
  <si>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</si>
  <si>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</si>
  <si>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</si>
  <si>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</si>
  <si>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</si>
  <si>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</si>
  <si>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</si>
  <si>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</si>
  <si>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</si>
  <si>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</si>
  <si>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</si>
  <si>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</si>
  <si>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</si>
  <si>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</si>
  <si>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</si>
  <si>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</si>
  <si>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</si>
  <si>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</si>
  <si>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</si>
  <si>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</si>
  <si>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</si>
  <si>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</si>
  <si>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</si>
  <si>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</si>
  <si>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</si>
  <si>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</si>
  <si>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</si>
  <si>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</si>
  <si>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</si>
  <si>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</si>
  <si>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</si>
  <si>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</si>
  <si>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</si>
  <si>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</si>
  <si>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</si>
  <si>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</si>
  <si>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</si>
  <si>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</si>
  <si>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</si>
  <si>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</si>
  <si>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</si>
  <si>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</si>
  <si>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</si>
  <si>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</si>
  <si>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</si>
  <si>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</si>
  <si>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</si>
  <si>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</si>
  <si>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</si>
  <si>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</si>
  <si>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</si>
  <si>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</si>
  <si>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</si>
  <si>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</si>
  <si>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</si>
  <si>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</si>
  <si>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</si>
  <si>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</si>
  <si>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</si>
  <si>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</si>
  <si>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</si>
  <si>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</si>
  <si>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</si>
  <si>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</si>
  <si>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</si>
  <si>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</si>
  <si>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</si>
  <si>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</si>
  <si>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</si>
  <si>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</si>
  <si>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</si>
  <si>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</si>
  <si>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</si>
  <si>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</si>
  <si>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</si>
  <si>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</si>
  <si>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</si>
  <si>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</si>
  <si>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</si>
  <si>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</si>
  <si>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</si>
  <si>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</si>
  <si>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</si>
  <si>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</si>
  <si>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</si>
  <si>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</si>
  <si>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</si>
  <si>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</si>
  <si>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</si>
  <si>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</si>
  <si>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</si>
  <si>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</si>
  <si>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</si>
  <si>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</si>
  <si>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</si>
  <si>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</si>
  <si>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</si>
  <si>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</si>
  <si>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</si>
  <si>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</si>
  <si>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</si>
  <si>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</si>
  <si>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</si>
  <si>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</si>
  <si>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</si>
  <si>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</si>
  <si>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</si>
  <si>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</si>
  <si>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</si>
  <si>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</si>
  <si>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</si>
  <si>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</si>
  <si>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</si>
  <si>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</si>
  <si>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</si>
  <si>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</si>
  <si>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</si>
  <si>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</si>
  <si>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</si>
  <si>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</si>
  <si>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</si>
  <si>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</si>
  <si>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</si>
  <si>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</si>
  <si>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</si>
  <si>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</si>
  <si>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</si>
  <si>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</si>
  <si>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</si>
  <si>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</si>
  <si>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</si>
  <si>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</si>
  <si>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</si>
  <si>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</si>
  <si>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</si>
  <si>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</si>
  <si>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</si>
  <si>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</si>
  <si>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</si>
  <si>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</si>
  <si>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</si>
  <si>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</si>
  <si>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</si>
  <si>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</si>
  <si>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</si>
  <si>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</si>
  <si>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</si>
  <si>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</si>
  <si>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</si>
  <si>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</si>
  <si>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</si>
  <si>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</si>
  <si>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</si>
  <si>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</si>
  <si>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</si>
  <si>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</si>
  <si>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</si>
  <si>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</si>
  <si>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</si>
  <si>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</si>
  <si>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</si>
  <si>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</si>
  <si>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</si>
  <si>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</si>
  <si>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</si>
  <si>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</si>
  <si>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</si>
  <si>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</si>
  <si>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</si>
  <si>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</si>
  <si>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</si>
  <si>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</si>
  <si>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</si>
  <si>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</si>
  <si>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</si>
  <si>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</si>
  <si>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</si>
  <si>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</si>
  <si>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</si>
  <si>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</si>
  <si>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</si>
  <si>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</si>
  <si>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</si>
  <si>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</si>
  <si>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</si>
  <si>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</si>
  <si>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</si>
  <si>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</si>
  <si>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</si>
  <si>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</si>
  <si>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</si>
  <si>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</si>
  <si>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</si>
  <si>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</si>
  <si>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</si>
  <si>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</si>
  <si>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</si>
  <si>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</si>
  <si>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</si>
  <si>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</si>
  <si>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</si>
  <si>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</si>
  <si>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</si>
  <si>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</si>
  <si>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</si>
  <si>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</si>
  <si>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</si>
  <si>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</si>
  <si>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</si>
  <si>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</si>
  <si>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</si>
  <si>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</si>
  <si>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</si>
  <si>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</si>
  <si>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</si>
  <si>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</si>
  <si>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</si>
  <si>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</si>
  <si>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</si>
  <si>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</si>
  <si>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</si>
  <si>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</si>
  <si>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</si>
  <si>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</si>
  <si>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</si>
  <si>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</si>
  <si>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</si>
  <si>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</si>
  <si>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</si>
  <si>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</si>
  <si>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</si>
  <si>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</si>
  <si>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</si>
  <si>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</si>
  <si>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</si>
  <si>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</si>
  <si>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</si>
  <si>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</si>
  <si>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</si>
  <si>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</si>
  <si>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</si>
  <si>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</si>
  <si>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</si>
  <si>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</si>
  <si>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</si>
  <si>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</si>
  <si>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</si>
  <si>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</si>
  <si>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</si>
  <si>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</si>
  <si>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</si>
  <si>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</si>
  <si>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</si>
  <si>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</si>
  <si>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</si>
  <si>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</si>
  <si>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</si>
  <si>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</si>
  <si>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</si>
  <si>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</si>
  <si>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</si>
  <si>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</si>
  <si>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</si>
  <si>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</si>
  <si>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</si>
  <si>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</si>
  <si>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</si>
  <si>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</si>
  <si>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</si>
  <si>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</si>
  <si>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</si>
  <si>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</si>
  <si>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</si>
  <si>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</si>
  <si>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</si>
  <si>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</si>
  <si>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</si>
  <si>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</si>
  <si>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</si>
  <si>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</si>
  <si>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</si>
  <si>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</si>
  <si>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</si>
  <si>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</si>
  <si>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</si>
  <si>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</si>
  <si>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</si>
  <si>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</si>
  <si>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</si>
  <si>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</si>
  <si>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</si>
  <si>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</si>
  <si>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</si>
  <si>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</si>
  <si>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</si>
  <si>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</si>
  <si>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</si>
  <si>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</si>
  <si>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</si>
  <si>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</si>
  <si>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</si>
  <si>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</si>
  <si>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</si>
  <si>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</si>
  <si>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</si>
  <si>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</si>
  <si>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</si>
  <si>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</si>
  <si>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</si>
  <si>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</si>
  <si>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</si>
  <si>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</si>
  <si>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</si>
  <si>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</si>
  <si>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</si>
  <si>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</si>
  <si>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</si>
  <si>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</si>
  <si>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</si>
  <si>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</si>
  <si>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</si>
  <si>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</si>
  <si>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</si>
  <si>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</si>
  <si>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</si>
  <si>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</si>
  <si>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</si>
  <si>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</si>
  <si>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</si>
  <si>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</si>
  <si>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</si>
  <si>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</si>
  <si>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</si>
  <si>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</si>
  <si>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</si>
  <si>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</si>
  <si>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</si>
  <si>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</si>
  <si>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</si>
  <si>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</si>
  <si>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</si>
  <si>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</si>
  <si>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</si>
  <si>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</si>
  <si>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</si>
  <si>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</si>
  <si>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</si>
  <si>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</si>
  <si>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</si>
  <si>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</si>
  <si>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</si>
  <si>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</si>
  <si>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</si>
  <si>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</si>
  <si>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</si>
  <si>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</si>
  <si>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</si>
  <si>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</si>
  <si>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</si>
  <si>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</si>
  <si>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</si>
  <si>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</si>
  <si>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</si>
  <si>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</si>
  <si>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</si>
  <si>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</si>
  <si>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</si>
  <si>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</si>
  <si>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</si>
  <si>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</si>
  <si>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</si>
  <si>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</si>
  <si>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</si>
  <si>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</si>
  <si>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</si>
  <si>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</si>
  <si>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</si>
  <si>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</si>
  <si>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</si>
  <si>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</si>
  <si>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</si>
  <si>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</si>
  <si>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</si>
  <si>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</si>
  <si>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</si>
  <si>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</si>
  <si>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</si>
  <si>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</si>
  <si>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</si>
  <si>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</si>
  <si>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</si>
  <si>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</si>
  <si>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</si>
  <si>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</si>
  <si>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</si>
  <si>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</si>
  <si>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</si>
  <si>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</si>
  <si>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</si>
  <si>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</si>
  <si>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</si>
  <si>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</si>
  <si>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</si>
  <si>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</si>
  <si>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</si>
  <si>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</si>
  <si>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</si>
  <si>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</si>
  <si>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</si>
  <si>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</si>
  <si>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</si>
  <si>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</si>
  <si>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</si>
  <si>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</si>
  <si>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</si>
  <si>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</si>
  <si>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</si>
  <si>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</si>
  <si>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</si>
  <si>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</si>
  <si>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</si>
  <si>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</si>
  <si>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</si>
  <si>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</si>
  <si>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</si>
  <si>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</si>
  <si>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</si>
  <si>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</si>
  <si>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</si>
  <si>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</si>
  <si>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</si>
  <si>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</si>
  <si>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</si>
  <si>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</si>
  <si>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</si>
  <si>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</si>
  <si>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</si>
  <si>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</si>
  <si>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</si>
  <si>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</si>
  <si>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</si>
  <si>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</si>
  <si>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</si>
  <si>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</si>
  <si>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</si>
  <si>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</si>
  <si>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</si>
  <si>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</si>
  <si>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</si>
  <si>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</si>
  <si>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</si>
  <si>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</si>
  <si>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</si>
  <si>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</si>
  <si>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</si>
  <si>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</si>
  <si>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</si>
  <si>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</si>
  <si>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</si>
  <si>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</si>
  <si>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</si>
  <si>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</si>
  <si>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</si>
  <si>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</si>
  <si>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</si>
  <si>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</si>
  <si>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</si>
  <si>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</si>
  <si>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</si>
  <si>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</si>
  <si>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</si>
  <si>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</si>
  <si>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</si>
  <si>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</si>
  <si>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</si>
  <si>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</si>
  <si>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</si>
  <si>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</si>
  <si>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</si>
  <si>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</si>
  <si>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</si>
  <si>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</si>
  <si>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</si>
  <si>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</si>
  <si>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</si>
  <si>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</si>
  <si>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</si>
  <si>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</si>
  <si>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</si>
  <si>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</si>
  <si>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</si>
  <si>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</si>
  <si>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</si>
  <si>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</si>
  <si>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</si>
  <si>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</si>
  <si>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</si>
  <si>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</si>
  <si>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</si>
  <si>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</si>
  <si>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</si>
  <si>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</si>
  <si>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</si>
  <si>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</si>
  <si>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</si>
  <si>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</si>
  <si>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</si>
  <si>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</si>
  <si>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</si>
  <si>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</si>
  <si>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</si>
  <si>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</si>
  <si>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</si>
  <si>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</si>
  <si>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</si>
  <si>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</si>
  <si>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</si>
  <si>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</si>
  <si>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</si>
  <si>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</si>
  <si>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</si>
  <si>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</si>
  <si>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</si>
  <si>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</si>
  <si>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</si>
  <si>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</si>
  <si>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</si>
  <si>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</si>
  <si>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</si>
  <si>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</si>
  <si>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</si>
  <si>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</si>
  <si>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</si>
  <si>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</si>
  <si>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</si>
  <si>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</si>
  <si>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</si>
  <si>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</si>
  <si>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</si>
  <si>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</si>
  <si>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</si>
  <si>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</si>
  <si>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</si>
  <si>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</si>
  <si>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</si>
  <si>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</si>
  <si>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</si>
  <si>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</si>
  <si>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</si>
  <si>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</si>
  <si>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</si>
  <si>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</si>
  <si>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</si>
  <si>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</si>
  <si>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</si>
  <si>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</si>
  <si>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</si>
  <si>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</si>
  <si>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</si>
  <si>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</si>
  <si>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</si>
  <si>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</si>
  <si>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</si>
  <si>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</si>
  <si>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</si>
  <si>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</si>
  <si>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</si>
  <si>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</si>
  <si>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</si>
  <si>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</si>
  <si>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</si>
  <si>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</si>
  <si>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</si>
  <si>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</si>
  <si>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</si>
  <si>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</si>
  <si>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</si>
  <si>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</si>
  <si>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</si>
  <si>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</si>
  <si>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</si>
  <si>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</si>
  <si>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</si>
  <si>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</si>
  <si>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</si>
  <si>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</si>
  <si>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</si>
  <si>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</si>
  <si>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</si>
  <si>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</si>
  <si>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</si>
  <si>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</si>
  <si>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</si>
  <si>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</si>
  <si>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</si>
  <si>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</si>
  <si>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</si>
  <si>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</si>
  <si>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</si>
  <si>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</si>
  <si>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</si>
  <si>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</si>
  <si>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</si>
  <si>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</si>
  <si>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</si>
  <si>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</si>
  <si>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</si>
  <si>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</si>
  <si>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</si>
  <si>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</si>
  <si>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</si>
  <si>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</si>
  <si>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</si>
  <si>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</si>
  <si>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</si>
  <si>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</si>
  <si>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</si>
  <si>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</si>
  <si>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</si>
  <si>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</si>
  <si>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</si>
  <si>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</si>
  <si>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</si>
  <si>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</si>
  <si>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</si>
  <si>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</si>
  <si>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</si>
  <si>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</si>
  <si>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</si>
  <si>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</si>
  <si>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</si>
  <si>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</si>
  <si>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</si>
  <si>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</si>
  <si>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</si>
  <si>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</si>
  <si>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</si>
  <si>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</si>
  <si>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</si>
  <si>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</si>
  <si>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</si>
  <si>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</si>
  <si>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</si>
  <si>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</si>
  <si>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</si>
  <si>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</si>
  <si>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</si>
  <si>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</si>
  <si>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</si>
  <si>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</si>
  <si>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</si>
  <si>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</si>
  <si>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</si>
  <si>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</si>
  <si>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</si>
  <si>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</si>
  <si>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</si>
  <si>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</si>
  <si>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</si>
  <si>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</si>
  <si>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</si>
  <si>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</si>
  <si>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</si>
  <si>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</si>
  <si>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</si>
  <si>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</si>
  <si>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</si>
  <si>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</si>
  <si>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</si>
  <si>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</si>
  <si>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</si>
  <si>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</si>
  <si>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</si>
  <si>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</si>
  <si>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</si>
  <si>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</si>
  <si>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</si>
  <si>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</si>
  <si>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</si>
  <si>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</si>
  <si>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</si>
  <si>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</si>
  <si>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</si>
  <si>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</si>
  <si>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</si>
  <si>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</si>
  <si>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</si>
  <si>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</si>
  <si>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</si>
  <si>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</si>
  <si>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</si>
  <si>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</si>
  <si>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</si>
  <si>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</si>
  <si>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</si>
  <si>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</si>
  <si>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</si>
  <si>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</si>
  <si>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</si>
  <si>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</si>
  <si>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</si>
  <si>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</si>
  <si>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</si>
  <si>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</si>
  <si>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</si>
  <si>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</si>
  <si>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</si>
  <si>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</si>
  <si>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</si>
  <si>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</si>
  <si>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</si>
  <si>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</si>
  <si>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</si>
  <si>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</si>
  <si>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</si>
  <si>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</si>
  <si>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</si>
  <si>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</si>
  <si>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</si>
  <si>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</si>
  <si>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</si>
  <si>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</si>
  <si>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</si>
  <si>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</si>
  <si>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</si>
  <si>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</si>
  <si>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</si>
  <si>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</si>
  <si>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</si>
  <si>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</si>
  <si>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</si>
  <si>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</si>
  <si>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</si>
  <si>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</si>
  <si>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</si>
  <si>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</si>
  <si>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</si>
  <si>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</si>
  <si>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</si>
  <si>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</si>
  <si>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</si>
  <si>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</si>
  <si>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</si>
  <si>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</si>
  <si>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</si>
  <si>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</si>
  <si>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</si>
  <si>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</si>
  <si>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</si>
  <si>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</si>
  <si>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</si>
  <si>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</si>
  <si>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</si>
  <si>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</si>
  <si>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</si>
  <si>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</si>
  <si>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</si>
  <si>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</si>
  <si>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</si>
  <si>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</si>
  <si>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</si>
  <si>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</si>
  <si>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</si>
  <si>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</si>
  <si>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</si>
  <si>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</si>
  <si>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</si>
  <si>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</si>
  <si>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</si>
  <si>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</si>
  <si>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</si>
  <si>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</si>
  <si>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</si>
  <si>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</si>
  <si>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</si>
  <si>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</si>
  <si>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</si>
  <si>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</si>
  <si>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</si>
  <si>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</si>
  <si>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</si>
  <si>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</si>
  <si>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</si>
  <si>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</si>
  <si>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</si>
  <si>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</si>
  <si>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</si>
  <si>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</si>
  <si>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</si>
  <si>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</si>
  <si>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</si>
  <si>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</si>
  <si>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</si>
  <si>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</si>
  <si>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</si>
  <si>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</si>
  <si>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</si>
  <si>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</si>
  <si>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</si>
  <si>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</si>
  <si>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</si>
  <si>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</si>
  <si>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</si>
  <si>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</si>
  <si>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</si>
  <si>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</si>
  <si>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</si>
  <si>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</si>
  <si>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</si>
  <si>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</si>
  <si>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</si>
  <si>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</si>
  <si>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</si>
  <si>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</si>
  <si>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</si>
  <si>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</si>
  <si>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</si>
  <si>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</si>
  <si>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</si>
  <si>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</si>
  <si>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</si>
  <si>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</si>
  <si>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</si>
  <si>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</si>
  <si>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</si>
  <si>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</si>
  <si>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</si>
  <si>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</si>
  <si>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</si>
  <si>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</si>
  <si>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</si>
  <si>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</si>
  <si>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</si>
  <si>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</si>
  <si>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</si>
  <si>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</si>
  <si>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</si>
  <si>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</si>
  <si>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</si>
  <si>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</si>
  <si>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</si>
  <si>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</si>
  <si>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</si>
  <si>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</si>
  <si>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</si>
  <si>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</si>
  <si>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</si>
  <si>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</si>
  <si>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</si>
  <si>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</si>
  <si>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</si>
  <si>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</si>
  <si>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</si>
  <si>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</si>
  <si>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</si>
  <si>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</si>
  <si>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</si>
  <si>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</si>
  <si>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</si>
  <si>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</si>
  <si>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</si>
  <si>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</si>
  <si>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</si>
  <si>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</si>
  <si>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</si>
  <si>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</si>
  <si>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</si>
  <si>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</si>
  <si>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</si>
  <si>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</si>
  <si>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</si>
  <si>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</si>
  <si>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</si>
  <si>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</si>
  <si>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</si>
  <si>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</si>
  <si>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</si>
  <si>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</si>
  <si>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</si>
  <si>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</si>
  <si>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</si>
  <si>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</si>
  <si>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</si>
  <si>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</si>
  <si>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</si>
  <si>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</si>
  <si>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</si>
  <si>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</si>
  <si>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</si>
  <si>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</si>
  <si>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</si>
  <si>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</si>
  <si>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</si>
  <si>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</si>
  <si>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</si>
  <si>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</si>
  <si>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</si>
  <si>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</si>
  <si>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</si>
  <si>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</si>
  <si>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</si>
  <si>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</si>
  <si>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</si>
  <si>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</si>
  <si>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</si>
  <si>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</si>
  <si>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</si>
  <si>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</si>
  <si>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</si>
  <si>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</si>
  <si>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</si>
  <si>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</si>
  <si>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</si>
  <si>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</si>
  <si>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</si>
  <si>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</si>
  <si>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</si>
  <si>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</si>
  <si>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</si>
  <si>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</si>
  <si>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</si>
  <si>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</si>
  <si>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</si>
  <si>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</si>
  <si>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</si>
  <si>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</si>
  <si>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</si>
  <si>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</si>
  <si>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</si>
  <si>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</si>
  <si>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</si>
  <si>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</si>
  <si>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</si>
  <si>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</si>
  <si>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</si>
  <si>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</si>
  <si>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</si>
  <si>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</si>
  <si>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</si>
  <si>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</si>
  <si>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</si>
  <si>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</si>
  <si>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</si>
  <si>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</si>
  <si>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</si>
  <si>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</si>
  <si>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</si>
  <si>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</si>
  <si>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</si>
  <si>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</si>
  <si>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</si>
  <si>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</si>
  <si>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</si>
  <si>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</si>
  <si>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</si>
  <si>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</si>
  <si>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</si>
  <si>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</si>
  <si>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</si>
  <si>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</si>
  <si>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</si>
  <si>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</si>
  <si>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</si>
  <si>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</si>
  <si>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</si>
  <si>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</si>
  <si>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</si>
  <si>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</si>
  <si>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</si>
  <si>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</si>
  <si>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</si>
  <si>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</si>
  <si>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</si>
  <si>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</si>
  <si>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</si>
  <si>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</si>
  <si>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</si>
  <si>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</si>
  <si>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</si>
  <si>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</si>
  <si>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</si>
  <si>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</si>
  <si>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</si>
  <si>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</si>
  <si>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</si>
  <si>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</si>
  <si>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</si>
  <si>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</si>
  <si>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</si>
  <si>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</si>
  <si>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</si>
  <si>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</si>
  <si>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</si>
  <si>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</si>
  <si>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</si>
  <si>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</si>
  <si>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</si>
  <si>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</si>
  <si>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</si>
  <si>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</si>
  <si>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</si>
  <si>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</si>
  <si>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</si>
  <si>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</si>
  <si>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</si>
  <si>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</si>
  <si>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</si>
  <si>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</si>
  <si>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</si>
  <si>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</si>
  <si>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</si>
  <si>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</si>
  <si>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</si>
  <si>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</si>
  <si>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</si>
  <si>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</si>
  <si>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</si>
  <si>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</si>
  <si>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</si>
  <si>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</si>
  <si>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</si>
  <si>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</si>
  <si>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</si>
  <si>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</si>
  <si>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</si>
  <si>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</si>
  <si>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</si>
  <si>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</si>
  <si>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</si>
  <si>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</si>
  <si>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</si>
  <si>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</si>
  <si>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</si>
  <si>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</si>
  <si>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</si>
  <si>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</si>
  <si>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</si>
  <si>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</si>
  <si>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</si>
  <si>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</si>
  <si>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</si>
  <si>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</si>
  <si>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</si>
  <si>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</si>
  <si>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</si>
  <si>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</si>
  <si>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</si>
  <si>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</si>
  <si>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</si>
  <si>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</si>
  <si>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</si>
  <si>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</si>
  <si>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</si>
  <si>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</si>
  <si>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</si>
  <si>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</si>
  <si>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</si>
  <si>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</si>
  <si>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</si>
  <si>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</si>
  <si>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</si>
  <si>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</si>
  <si>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</si>
  <si>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</si>
  <si>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</si>
  <si>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</si>
  <si>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</si>
  <si>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</si>
  <si>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</si>
  <si>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</si>
  <si>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</si>
  <si>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</si>
  <si>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</si>
  <si>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</si>
  <si>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</si>
  <si>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</si>
  <si>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</si>
  <si>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</si>
  <si>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</si>
  <si>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</si>
  <si>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</si>
  <si>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</si>
  <si>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</si>
  <si>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</si>
  <si>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</si>
  <si>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</si>
  <si>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</si>
  <si>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</si>
  <si>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</si>
  <si>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</si>
  <si>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</si>
  <si>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</si>
  <si>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</si>
  <si>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</si>
  <si>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</si>
  <si>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</si>
  <si>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</si>
  <si>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</si>
  <si>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</si>
  <si>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</si>
  <si>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</si>
  <si>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</si>
  <si>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</si>
  <si>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</si>
  <si>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</si>
  <si>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</si>
  <si>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</si>
  <si>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</si>
  <si>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</si>
  <si>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</si>
  <si>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</si>
  <si>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</si>
  <si>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</si>
  <si>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</si>
  <si>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</si>
  <si>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</si>
  <si>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</si>
  <si>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</si>
  <si>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</si>
  <si>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</si>
  <si>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</si>
  <si>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</si>
  <si>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</si>
  <si>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</si>
  <si>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</si>
  <si>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</si>
  <si>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</si>
  <si>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</si>
  <si>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</si>
  <si>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</si>
  <si>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</si>
  <si>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</si>
  <si>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</si>
  <si>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</si>
  <si>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</si>
  <si>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</si>
  <si>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</si>
  <si>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</si>
  <si>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</si>
  <si>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</si>
  <si>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</si>
  <si>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</si>
  <si>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</si>
  <si>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</si>
  <si>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</si>
  <si>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</si>
  <si>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</si>
  <si>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</si>
  <si>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</si>
  <si>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</si>
  <si>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</si>
  <si>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</si>
  <si>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</si>
  <si>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</si>
  <si>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</si>
  <si>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</si>
  <si>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</si>
  <si>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</si>
  <si>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</si>
  <si>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</si>
  <si>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</si>
  <si>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</si>
  <si>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</si>
  <si>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</si>
  <si>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</si>
  <si>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</si>
  <si>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</si>
  <si>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</si>
  <si>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</si>
  <si>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</si>
  <si>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</si>
  <si>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</si>
  <si>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</si>
  <si>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</si>
  <si>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</si>
  <si>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</si>
  <si>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</si>
  <si>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</si>
  <si>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</si>
  <si>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</si>
  <si>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</si>
  <si>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</si>
  <si>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</si>
  <si>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</si>
  <si>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</si>
  <si>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</si>
  <si>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</si>
  <si>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</si>
  <si>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</si>
  <si>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</si>
  <si>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</si>
  <si>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</si>
  <si>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</si>
  <si>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</si>
  <si>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</si>
  <si>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</si>
  <si>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</si>
  <si>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</si>
  <si>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</si>
  <si>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</si>
  <si>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</si>
  <si>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</si>
  <si>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</si>
  <si>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</si>
  <si>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</si>
  <si>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</si>
  <si>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</si>
  <si>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</si>
  <si>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</si>
  <si>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</si>
  <si>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</si>
  <si>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</si>
  <si>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</si>
  <si>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</si>
  <si>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</si>
  <si>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</si>
  <si>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</si>
  <si>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</si>
  <si>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</si>
  <si>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</si>
  <si>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</si>
  <si>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</si>
  <si>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</si>
  <si>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</si>
  <si>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</si>
  <si>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</si>
  <si>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</si>
  <si>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</si>
  <si>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</si>
  <si>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</si>
  <si>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</si>
  <si>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</si>
  <si>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</si>
  <si>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</si>
  <si>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</si>
  <si>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</si>
  <si>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</si>
  <si>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</si>
  <si>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</si>
  <si>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</si>
  <si>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</si>
  <si>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</si>
  <si>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</si>
  <si>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</si>
  <si>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</si>
  <si>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</si>
  <si>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</si>
  <si>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</si>
  <si>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</si>
  <si>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</si>
  <si>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</si>
  <si>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</si>
  <si>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</si>
  <si>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</si>
  <si>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</si>
  <si>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</si>
  <si>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</si>
  <si>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</si>
  <si>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</si>
  <si>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</si>
  <si>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</si>
  <si>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</si>
  <si>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</si>
  <si>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</si>
  <si>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</si>
  <si>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</si>
  <si>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</si>
  <si>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</si>
  <si>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</si>
  <si>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</si>
  <si>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</si>
  <si>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</si>
  <si>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</si>
  <si>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</si>
  <si>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</si>
  <si>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</si>
  <si>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</si>
  <si>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</si>
  <si>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</si>
  <si>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</si>
  <si>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</si>
  <si>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</si>
  <si>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</si>
  <si>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</si>
  <si>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</si>
  <si>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</si>
  <si>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</si>
  <si>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</si>
  <si>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</si>
  <si>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</si>
  <si>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</si>
  <si>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</si>
  <si>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</si>
  <si>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</si>
  <si>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</si>
  <si>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</si>
  <si>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</si>
  <si>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</si>
  <si>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</si>
  <si>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</si>
  <si>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</si>
  <si>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</si>
  <si>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</si>
  <si>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</si>
  <si>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</si>
  <si>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</si>
  <si>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</si>
  <si>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</si>
  <si>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</si>
  <si>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</si>
  <si>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</si>
  <si>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</si>
  <si>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</si>
  <si>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</si>
  <si>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</si>
  <si>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</si>
  <si>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</si>
  <si>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</si>
  <si>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</si>
  <si>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</si>
  <si>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</si>
  <si>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</si>
  <si>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</si>
  <si>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</si>
  <si>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</si>
  <si>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</si>
  <si>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</si>
  <si>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</si>
  <si>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</si>
  <si>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</si>
  <si>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</si>
  <si>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</si>
  <si>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</si>
  <si>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</si>
  <si>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</si>
  <si>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</si>
  <si>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</si>
  <si>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</si>
  <si>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</si>
  <si>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</si>
  <si>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</si>
  <si>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</si>
  <si>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</si>
  <si>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</si>
  <si>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</si>
  <si>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</si>
  <si>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</si>
  <si>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</si>
  <si>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</si>
  <si>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</si>
  <si>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</si>
  <si>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</si>
  <si>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</si>
  <si>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</si>
  <si>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</si>
  <si>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</si>
  <si>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</si>
  <si>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</si>
  <si>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</si>
  <si>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</si>
  <si>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</si>
  <si>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</si>
  <si>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</si>
  <si>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</si>
  <si>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</si>
  <si>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</si>
  <si>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</si>
  <si>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</si>
  <si>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</si>
  <si>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</si>
  <si>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</si>
  <si>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</si>
  <si>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</si>
  <si>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</si>
  <si>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</si>
  <si>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</si>
  <si>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</si>
  <si>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</si>
  <si>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</si>
  <si>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</si>
  <si>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</si>
  <si>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</si>
  <si>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</si>
  <si>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</si>
  <si>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</si>
  <si>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</si>
  <si>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</si>
  <si>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</si>
  <si>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</si>
  <si>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</si>
  <si>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</si>
  <si>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</si>
  <si>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</si>
  <si>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</si>
  <si>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</si>
  <si>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</si>
  <si>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</si>
  <si>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</si>
  <si>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</si>
  <si>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</si>
  <si>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</si>
  <si>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</si>
  <si>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</si>
  <si>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</si>
  <si>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</si>
  <si>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</si>
  <si>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</si>
  <si>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</si>
  <si>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</si>
  <si>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</si>
  <si>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</si>
  <si>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</si>
  <si>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</si>
  <si>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</si>
  <si>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</si>
  <si>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</si>
  <si>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</si>
  <si>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</si>
  <si>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</si>
  <si>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</si>
  <si>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</si>
  <si>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</si>
  <si>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</si>
  <si>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</si>
  <si>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</si>
  <si>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</si>
  <si>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</si>
  <si>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</si>
  <si>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</si>
  <si>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</si>
  <si>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</si>
  <si>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</si>
  <si>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</si>
  <si>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</si>
  <si>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</si>
  <si>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</si>
  <si>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</si>
  <si>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</si>
  <si>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</si>
  <si>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</si>
  <si>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</si>
  <si>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</si>
  <si>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</si>
  <si>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</si>
  <si>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</si>
  <si>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</si>
  <si>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</si>
  <si>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</si>
  <si>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</si>
  <si>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</si>
  <si>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</si>
  <si>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</si>
  <si>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</si>
  <si>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</si>
  <si>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</si>
  <si>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</si>
  <si>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</si>
  <si>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</si>
  <si>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</si>
  <si>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</si>
  <si>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</si>
  <si>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</si>
  <si>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</si>
  <si>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</si>
  <si>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</si>
  <si>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</si>
  <si>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</si>
  <si>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</si>
  <si>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</si>
  <si>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</si>
  <si>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</si>
  <si>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</si>
  <si>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</si>
  <si>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</si>
  <si>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</si>
  <si>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</si>
  <si>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</si>
  <si>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</si>
  <si>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</si>
  <si>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</si>
  <si>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</si>
  <si>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</si>
  <si>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</si>
  <si>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</si>
  <si>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</si>
  <si>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</si>
  <si>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</si>
  <si>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</si>
  <si>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</si>
  <si>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</si>
  <si>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</si>
  <si>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</si>
  <si>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</si>
  <si>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</si>
  <si>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</si>
  <si>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</si>
  <si>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</si>
  <si>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</si>
  <si>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</si>
  <si>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</si>
  <si>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</si>
  <si>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</si>
  <si>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</si>
  <si>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</si>
  <si>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</si>
  <si>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</si>
  <si>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</si>
  <si>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</si>
  <si>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</si>
  <si>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</si>
  <si>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</si>
  <si>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</si>
  <si>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</si>
  <si>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</si>
  <si>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</si>
  <si>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</si>
  <si>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</si>
  <si>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</si>
  <si>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</si>
  <si>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</si>
  <si>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</si>
  <si>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</si>
  <si>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</si>
  <si>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</si>
  <si>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</si>
  <si>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</si>
  <si>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</si>
  <si>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</si>
  <si>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</si>
  <si>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</si>
  <si>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</si>
  <si>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</si>
  <si>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</si>
  <si>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</si>
  <si>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</si>
  <si>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</si>
  <si>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</si>
  <si>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</si>
  <si>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</si>
  <si>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</si>
  <si>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</si>
  <si>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</si>
  <si>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</si>
  <si>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</si>
  <si>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</si>
  <si>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</si>
  <si>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</si>
  <si>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</si>
  <si>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</si>
  <si>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</si>
  <si>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</si>
  <si>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</si>
  <si>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</si>
  <si>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</si>
  <si>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</si>
  <si>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</si>
  <si>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</si>
  <si>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</si>
  <si>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</si>
  <si>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</si>
  <si>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</si>
  <si>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</si>
  <si>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</si>
  <si>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</si>
  <si>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</si>
  <si>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</si>
  <si>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</si>
  <si>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</si>
  <si>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</si>
  <si>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</si>
  <si>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</si>
  <si>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</si>
  <si>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</si>
  <si>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</si>
  <si>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</si>
  <si>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</si>
  <si>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</si>
  <si>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</si>
  <si>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</si>
  <si>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</si>
  <si>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</si>
  <si>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</si>
  <si>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</si>
  <si>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</si>
  <si>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</si>
  <si>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</si>
  <si>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</si>
  <si>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</si>
  <si>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</si>
  <si>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</si>
  <si>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</si>
  <si>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</si>
  <si>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</si>
  <si>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</si>
  <si>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</si>
  <si>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</si>
  <si>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</si>
  <si>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</si>
  <si>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</si>
  <si>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</si>
  <si>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</si>
  <si>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</si>
  <si>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</si>
  <si>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</si>
  <si>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</si>
  <si>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</si>
  <si>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</si>
  <si>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</si>
  <si>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</si>
  <si>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</si>
  <si>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</si>
  <si>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</si>
  <si>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</si>
  <si>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</si>
  <si>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</si>
  <si>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</si>
  <si>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</si>
  <si>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</si>
  <si>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</si>
  <si>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</si>
  <si>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</si>
  <si>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</si>
  <si>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</si>
  <si>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</si>
  <si>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</si>
  <si>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</si>
  <si>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</si>
  <si>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</si>
  <si>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</si>
  <si>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</si>
  <si>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</si>
  <si>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</si>
  <si>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</si>
  <si>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</si>
  <si>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</si>
  <si>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</si>
  <si>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</si>
  <si>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</si>
  <si>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</si>
  <si>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</si>
  <si>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</si>
  <si>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</si>
  <si>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</si>
  <si>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</si>
  <si>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</si>
  <si>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</si>
  <si>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</si>
  <si>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</si>
  <si>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</si>
  <si>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</si>
  <si>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</si>
  <si>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</si>
  <si>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</si>
  <si>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</si>
  <si>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</si>
  <si>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</si>
  <si>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</si>
  <si>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</si>
  <si>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</si>
  <si>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</si>
  <si>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</si>
  <si>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</si>
  <si>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</si>
  <si>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</si>
  <si>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</si>
  <si>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</si>
  <si>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</si>
  <si>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</si>
  <si>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</si>
  <si>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</si>
  <si>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</si>
  <si>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</si>
  <si>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</si>
  <si>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</si>
  <si>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</si>
  <si>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</si>
  <si>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</si>
  <si>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</si>
  <si>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</si>
  <si>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</si>
  <si>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</si>
  <si>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</si>
  <si>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</si>
  <si>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</si>
  <si>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</si>
  <si>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</si>
  <si>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</si>
  <si>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</si>
  <si>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</si>
  <si>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</si>
  <si>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</si>
  <si>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</si>
  <si>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</si>
  <si>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</si>
  <si>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</si>
  <si>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</si>
  <si>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</si>
  <si>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</si>
  <si>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</si>
  <si>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</si>
  <si>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</si>
  <si>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</si>
  <si>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</si>
  <si>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</si>
  <si>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</si>
  <si>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</si>
  <si>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</si>
  <si>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</si>
  <si>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</si>
  <si>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</si>
  <si>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</si>
  <si>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</si>
  <si>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</si>
  <si>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</si>
  <si>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</si>
  <si>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</si>
  <si>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</si>
  <si>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</si>
  <si>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</si>
  <si>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</si>
  <si>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</si>
  <si>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</si>
  <si>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</si>
  <si>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</si>
  <si>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</si>
  <si>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</si>
  <si>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</si>
  <si>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</si>
  <si>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</si>
  <si>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</si>
  <si>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</si>
  <si>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</si>
  <si>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</si>
  <si>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</si>
  <si>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</si>
  <si>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</si>
  <si>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</si>
  <si>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</si>
  <si>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</si>
  <si>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</si>
  <si>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</si>
  <si>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</si>
  <si>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</si>
  <si>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</si>
  <si>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</si>
  <si>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</si>
  <si>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</si>
  <si>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</si>
  <si>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</si>
  <si>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</si>
  <si>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</si>
  <si>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</si>
  <si>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</si>
  <si>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</si>
  <si>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</si>
  <si>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</si>
  <si>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</si>
  <si>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</si>
  <si>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</si>
  <si>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</si>
  <si>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</si>
  <si>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</si>
  <si>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</si>
  <si>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</si>
  <si>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</si>
  <si>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</si>
  <si>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</si>
  <si>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</si>
  <si>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</si>
  <si>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</si>
  <si>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</si>
  <si>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</si>
  <si>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</si>
  <si>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</si>
  <si>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</si>
  <si>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</si>
  <si>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</si>
  <si>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</si>
  <si>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</si>
  <si>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</si>
  <si>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</si>
  <si>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</si>
  <si>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</si>
  <si>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</si>
  <si>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</si>
  <si>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</si>
  <si>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</si>
  <si>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</si>
  <si>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</si>
  <si>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</si>
  <si>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</si>
  <si>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</si>
  <si>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</si>
  <si>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</si>
  <si>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</si>
  <si>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</si>
  <si>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</si>
  <si>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</si>
  <si>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</si>
  <si>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</si>
  <si>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</si>
  <si>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</si>
  <si>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</si>
  <si>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</si>
  <si>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</si>
  <si>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</si>
  <si>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</si>
  <si>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</si>
  <si>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</si>
  <si>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</si>
  <si>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</si>
  <si>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</si>
  <si>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</si>
  <si>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</si>
  <si>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</si>
  <si>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</si>
  <si>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</si>
  <si>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</si>
  <si>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</si>
  <si>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</si>
  <si>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</si>
  <si>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</si>
  <si>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</si>
  <si>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</si>
  <si>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</si>
  <si>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</si>
  <si>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</si>
  <si>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</si>
  <si>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</si>
  <si>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</si>
  <si>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</si>
  <si>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</si>
  <si>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</si>
  <si>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</si>
  <si>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</si>
  <si>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</si>
  <si>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</si>
  <si>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</si>
  <si>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</si>
  <si>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</si>
  <si>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</si>
  <si>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</si>
  <si>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</si>
  <si>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</si>
  <si>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</si>
  <si>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</si>
  <si>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</si>
  <si>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</si>
  <si>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</si>
  <si>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</si>
  <si>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</si>
  <si>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</si>
  <si>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</si>
  <si>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</si>
  <si>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</si>
  <si>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</si>
  <si>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</si>
  <si>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</si>
  <si>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</si>
  <si>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</si>
  <si>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</si>
  <si>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</si>
  <si>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</si>
  <si>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</si>
  <si>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</si>
  <si>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</si>
  <si>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</si>
  <si>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</si>
  <si>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</si>
  <si>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</si>
  <si>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</si>
  <si>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</si>
  <si>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</si>
  <si>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</si>
  <si>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</si>
  <si>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</si>
  <si>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</si>
  <si>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</si>
  <si>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</si>
  <si>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</si>
  <si>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</si>
  <si>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</si>
  <si>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</si>
  <si>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</si>
  <si>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</si>
  <si>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</si>
  <si>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</si>
  <si>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</si>
  <si>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</si>
  <si>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</si>
  <si>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</si>
  <si>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</si>
  <si>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</si>
  <si>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</si>
  <si>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</si>
  <si>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</si>
  <si>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</si>
  <si>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</si>
  <si>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</si>
  <si>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</si>
  <si>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</si>
  <si>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</si>
  <si>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</si>
  <si>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</si>
  <si>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</si>
  <si>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</si>
  <si>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</si>
  <si>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</si>
  <si>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</si>
  <si>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</si>
  <si>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</si>
  <si>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</si>
  <si>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</si>
  <si>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</si>
  <si>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</si>
  <si>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</si>
  <si>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</si>
  <si>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</si>
  <si>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</si>
  <si>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</si>
  <si>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</si>
  <si>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</si>
  <si>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</si>
  <si>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</si>
  <si>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</si>
  <si>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</si>
  <si>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</si>
  <si>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</si>
  <si>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</si>
  <si>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</si>
  <si>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</si>
  <si>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</si>
  <si>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</si>
  <si>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</si>
  <si>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</si>
  <si>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</si>
  <si>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</si>
  <si>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</si>
  <si>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</si>
  <si>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</si>
  <si>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</si>
  <si>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</si>
  <si>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</si>
  <si>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</si>
  <si>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</si>
  <si>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</si>
  <si>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</si>
  <si>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</si>
  <si>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</si>
  <si>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</si>
  <si>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</si>
  <si>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</si>
  <si>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</si>
  <si>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</si>
  <si>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</si>
  <si>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</si>
  <si>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</si>
  <si>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</si>
  <si>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</si>
  <si>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</si>
  <si>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</si>
  <si>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</si>
  <si>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</si>
  <si>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</si>
  <si>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</si>
  <si>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</si>
  <si>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</si>
  <si>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</si>
  <si>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</si>
  <si>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</si>
  <si>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</si>
  <si>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</si>
  <si>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</si>
  <si>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</si>
  <si>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</si>
  <si>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</si>
  <si>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</si>
  <si>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</si>
  <si>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</si>
  <si>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</si>
  <si>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</si>
  <si>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</si>
  <si>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</si>
  <si>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</si>
  <si>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</si>
  <si>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</si>
  <si>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</si>
  <si>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</si>
  <si>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</si>
  <si>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</si>
  <si>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</si>
  <si>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</si>
  <si>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</si>
  <si>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</si>
  <si>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</si>
  <si>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</si>
  <si>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</si>
  <si>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</si>
  <si>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</si>
  <si>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</si>
  <si>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</si>
  <si>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</si>
  <si>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</si>
  <si>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</si>
  <si>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</si>
  <si>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</si>
  <si>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</si>
  <si>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</si>
  <si>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</si>
  <si>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</si>
  <si>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</si>
  <si>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</si>
  <si>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</si>
  <si>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</si>
  <si>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</si>
  <si>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</si>
  <si>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</si>
  <si>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</si>
  <si>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</si>
  <si>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</si>
  <si>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</si>
  <si>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</si>
  <si>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</si>
  <si>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</si>
  <si>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</si>
  <si>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</si>
  <si>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</si>
  <si>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</si>
  <si>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</si>
  <si>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</si>
  <si>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</si>
  <si>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</si>
  <si>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</si>
  <si>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</si>
  <si>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</si>
  <si>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</si>
  <si>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</si>
  <si>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</si>
  <si>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</si>
  <si>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</si>
  <si>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</si>
  <si>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</si>
  <si>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</si>
  <si>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</si>
  <si>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</si>
  <si>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</si>
  <si>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</si>
  <si>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</si>
  <si>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</si>
  <si>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</si>
  <si>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</si>
  <si>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</si>
  <si>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</si>
  <si>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</si>
  <si>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</si>
  <si>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</si>
  <si>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</si>
  <si>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</si>
  <si>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</si>
  <si>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</si>
  <si>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</si>
  <si>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</si>
  <si>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</si>
  <si>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</si>
  <si>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</si>
  <si>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</si>
  <si>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</si>
  <si>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</si>
  <si>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</si>
  <si>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</si>
  <si>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</si>
  <si>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</si>
  <si>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</si>
  <si>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</si>
  <si>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</si>
  <si>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</si>
  <si>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</si>
  <si>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</si>
  <si>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</si>
  <si>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</si>
  <si>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</si>
  <si>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</si>
  <si>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</si>
  <si>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</si>
  <si>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</si>
  <si>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</si>
  <si>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</si>
  <si>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</si>
  <si>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</si>
  <si>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</si>
  <si>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</si>
  <si>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</si>
  <si>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</si>
  <si>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</si>
  <si>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</si>
  <si>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</si>
  <si>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</si>
  <si>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</si>
  <si>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</si>
  <si>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</si>
  <si>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</si>
  <si>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</si>
  <si>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</si>
  <si>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</si>
  <si>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</si>
  <si>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</si>
  <si>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</si>
  <si>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</si>
  <si>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</si>
  <si>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</si>
  <si>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</si>
  <si>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</si>
  <si>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</si>
  <si>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</si>
  <si>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</si>
  <si>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</si>
  <si>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</si>
  <si>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</si>
  <si>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</si>
  <si>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</si>
  <si>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</si>
  <si>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</si>
  <si>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</si>
  <si>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</si>
  <si>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</si>
  <si>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</si>
  <si>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</si>
  <si>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</si>
  <si>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</si>
  <si>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</si>
  <si>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</si>
  <si>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</si>
  <si>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</si>
  <si>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</si>
  <si>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</si>
  <si>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</si>
  <si>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</si>
  <si>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</si>
  <si>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</si>
  <si>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</si>
  <si>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</si>
  <si>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</si>
  <si>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</si>
  <si>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</si>
  <si>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</si>
  <si>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</si>
  <si>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</si>
  <si>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</si>
  <si>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</si>
  <si>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</si>
  <si>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</si>
  <si>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</si>
  <si>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</si>
  <si>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</si>
  <si>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</si>
  <si>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</si>
  <si>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</si>
  <si>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</si>
  <si>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</si>
  <si>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</si>
  <si>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</si>
  <si>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</si>
  <si>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</si>
  <si>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</si>
  <si>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</si>
  <si>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</si>
  <si>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</si>
  <si>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</si>
  <si>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</si>
  <si>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</si>
  <si>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</si>
  <si>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</si>
  <si>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</si>
  <si>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</si>
  <si>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</si>
  <si>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</si>
  <si>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</si>
  <si>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</si>
  <si>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</si>
  <si>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</si>
  <si>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</si>
  <si>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</si>
  <si>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</si>
  <si>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</si>
  <si>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</si>
  <si>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</si>
  <si>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</si>
  <si>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</si>
  <si>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</si>
  <si>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</si>
  <si>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</si>
  <si>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</si>
  <si>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</si>
  <si>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</si>
  <si>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</si>
  <si>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</si>
  <si>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</si>
  <si>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</si>
  <si>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</si>
  <si>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</si>
  <si>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</si>
  <si>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</si>
  <si>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</si>
  <si>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</si>
  <si>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</si>
  <si>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</si>
  <si>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</si>
  <si>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</si>
  <si>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</si>
  <si>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</si>
  <si>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</si>
  <si>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</si>
  <si>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</si>
  <si>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</si>
  <si>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</si>
  <si>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</si>
  <si>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</si>
  <si>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</si>
  <si>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</si>
  <si>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</si>
  <si>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</si>
  <si>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</si>
  <si>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</si>
  <si>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</si>
  <si>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</si>
  <si>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</si>
  <si>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</si>
  <si>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</si>
  <si>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</si>
  <si>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</si>
  <si>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</si>
  <si>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</si>
  <si>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</si>
  <si>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</si>
  <si>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</si>
  <si>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</si>
  <si>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</si>
  <si>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</si>
  <si>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</si>
  <si>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</si>
  <si>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</si>
  <si>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</si>
  <si>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</si>
  <si>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</si>
  <si>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</si>
  <si>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</si>
  <si>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</si>
  <si>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</si>
  <si>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</si>
  <si>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</si>
  <si>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</si>
  <si>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</si>
  <si>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</si>
  <si>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</si>
  <si>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</si>
  <si>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</si>
  <si>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</si>
  <si>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</si>
  <si>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</si>
  <si>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</si>
  <si>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</si>
  <si>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</si>
  <si>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</si>
  <si>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</si>
  <si>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</si>
  <si>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</si>
  <si>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</si>
  <si>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</si>
  <si>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</si>
  <si>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</si>
  <si>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</si>
  <si>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</si>
  <si>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</si>
  <si>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</si>
  <si>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</si>
  <si>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</si>
  <si>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</si>
  <si>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</si>
  <si>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</si>
  <si>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</si>
  <si>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</si>
  <si>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</si>
  <si>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</si>
  <si>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</si>
  <si>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</si>
  <si>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</si>
  <si>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</si>
  <si>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</si>
  <si>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</si>
  <si>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</si>
  <si>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</si>
  <si>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</si>
  <si>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</si>
  <si>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</si>
  <si>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</si>
  <si>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</si>
  <si>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</si>
  <si>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</si>
  <si>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</si>
  <si>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</si>
  <si>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</si>
  <si>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</si>
  <si>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</si>
  <si>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</si>
  <si>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</si>
  <si>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</si>
  <si>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</si>
  <si>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</si>
  <si>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</si>
  <si>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</si>
  <si>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</si>
  <si>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</si>
  <si>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</si>
  <si>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</si>
  <si>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</si>
  <si>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</si>
  <si>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</si>
  <si>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</si>
  <si>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</si>
  <si>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</si>
  <si>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</si>
  <si>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</si>
  <si>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</si>
  <si>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</si>
  <si>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</si>
  <si>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</si>
  <si>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</si>
  <si>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</si>
  <si>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</si>
  <si>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</si>
  <si>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</si>
  <si>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</si>
  <si>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</si>
  <si>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</si>
  <si>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</si>
  <si>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</si>
  <si>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</si>
  <si>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</si>
  <si>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</si>
  <si>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</si>
  <si>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</si>
  <si>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</si>
  <si>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</si>
  <si>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</si>
  <si>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</si>
  <si>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</si>
  <si>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</si>
  <si>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</si>
  <si>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</si>
  <si>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</si>
  <si>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</si>
  <si>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</si>
  <si>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</si>
  <si>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</si>
  <si>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</si>
  <si>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</si>
  <si>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</si>
  <si>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</si>
  <si>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</si>
  <si>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</si>
  <si>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</si>
  <si>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</si>
  <si>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</si>
  <si>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</si>
  <si>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</si>
  <si>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</si>
  <si>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</si>
  <si>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</si>
  <si>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</si>
  <si>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</si>
  <si>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</si>
  <si>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</si>
  <si>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</si>
  <si>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</si>
  <si>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</si>
  <si>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</si>
  <si>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</si>
  <si>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</si>
  <si>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</si>
  <si>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</si>
  <si>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</si>
  <si>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</si>
  <si>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</si>
  <si>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</si>
  <si>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</si>
  <si>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</si>
  <si>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</si>
  <si>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</si>
  <si>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</si>
  <si>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</si>
  <si>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</si>
  <si>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</si>
  <si>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</si>
  <si>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</si>
  <si>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</si>
  <si>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</si>
  <si>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</si>
  <si>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</si>
  <si>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</si>
  <si>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</si>
  <si>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</si>
  <si>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</si>
  <si>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</si>
  <si>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</si>
  <si>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</si>
  <si>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</si>
  <si>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</si>
  <si>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</si>
  <si>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</si>
  <si>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</si>
  <si>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</si>
  <si>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</si>
  <si>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</si>
  <si>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</si>
  <si>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</si>
  <si>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</si>
  <si>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</si>
  <si>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</si>
  <si>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</si>
  <si>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</si>
  <si>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</si>
  <si>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</si>
  <si>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</si>
  <si>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</si>
  <si>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</si>
  <si>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</si>
  <si>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</si>
  <si>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</si>
  <si>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</si>
  <si>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</si>
  <si>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</si>
  <si>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</si>
  <si>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</si>
  <si>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</si>
  <si>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</si>
  <si>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</si>
  <si>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</si>
  <si>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</si>
  <si>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</si>
  <si>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</si>
  <si>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</si>
  <si>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</si>
  <si>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</si>
  <si>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</si>
  <si>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</si>
  <si>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</si>
  <si>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</si>
  <si>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</si>
  <si>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</si>
  <si>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</si>
  <si>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</si>
  <si>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</si>
  <si>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</si>
  <si>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</si>
  <si>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</si>
  <si>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</si>
  <si>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</si>
  <si>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</si>
  <si>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</si>
  <si>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</si>
  <si>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</si>
  <si>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</si>
  <si>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</si>
  <si>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</si>
  <si>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</si>
  <si>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</si>
  <si>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</si>
  <si>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</si>
  <si>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</si>
  <si>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</si>
  <si>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</si>
  <si>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</si>
  <si>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</si>
  <si>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</si>
  <si>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</si>
  <si>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</si>
  <si>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</si>
  <si>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</si>
  <si>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</si>
  <si>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</si>
  <si>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</si>
  <si>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</si>
  <si>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</si>
  <si>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</si>
  <si>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</si>
  <si>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</si>
  <si>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</si>
  <si>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</si>
  <si>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</si>
  <si>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</si>
  <si>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</si>
  <si>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</si>
  <si>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</si>
  <si>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</si>
  <si>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</si>
  <si>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</si>
  <si>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</si>
  <si>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</si>
  <si>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</si>
  <si>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</si>
  <si>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</si>
  <si>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</si>
  <si>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</si>
  <si>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</si>
  <si>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</si>
  <si>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</si>
  <si>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</si>
  <si>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</si>
  <si>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</si>
  <si>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</si>
  <si>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</si>
  <si>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</si>
  <si>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</si>
  <si>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</si>
  <si>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</si>
  <si>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</si>
  <si>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</si>
  <si>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</si>
  <si>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</si>
  <si>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</si>
  <si>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</si>
  <si>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</si>
  <si>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</si>
  <si>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</si>
  <si>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</si>
  <si>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</si>
  <si>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</si>
  <si>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</si>
  <si>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</si>
  <si>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</si>
  <si>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</si>
  <si>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</si>
  <si>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</si>
  <si>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</si>
  <si>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</si>
  <si>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</si>
  <si>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</si>
  <si>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</si>
  <si>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</si>
  <si>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</si>
  <si>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</si>
  <si>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</si>
  <si>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</si>
  <si>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</si>
  <si>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</si>
  <si>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</si>
  <si>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</si>
  <si>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</si>
  <si>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</si>
  <si>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</si>
  <si>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</si>
  <si>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</si>
  <si>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</si>
  <si>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</si>
  <si>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</si>
  <si>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</si>
  <si>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</si>
  <si>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</si>
  <si>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</si>
  <si>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</si>
  <si>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</si>
  <si>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</si>
  <si>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</si>
  <si>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</si>
  <si>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</si>
  <si>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</si>
  <si>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</si>
  <si>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</si>
  <si>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</si>
  <si>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</si>
  <si>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</si>
  <si>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</si>
  <si>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</si>
  <si>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</si>
  <si>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</si>
  <si>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</si>
  <si>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</si>
  <si>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</si>
  <si>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</si>
  <si>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</si>
  <si>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</si>
  <si>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</si>
  <si>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</si>
  <si>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</si>
  <si>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</si>
  <si>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</si>
  <si>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</si>
  <si>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</si>
  <si>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</si>
  <si>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</si>
  <si>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</si>
  <si>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</si>
  <si>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</si>
  <si>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</si>
  <si>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</si>
  <si>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</si>
  <si>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</si>
  <si>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</si>
  <si>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</si>
  <si>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</si>
  <si>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</si>
  <si>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</si>
  <si>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</si>
  <si>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</si>
  <si>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</si>
  <si>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</si>
  <si>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</si>
  <si>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</si>
  <si>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</si>
  <si>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</si>
  <si>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</si>
  <si>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</si>
  <si>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</si>
  <si>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</si>
  <si>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</si>
  <si>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</si>
  <si>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</si>
  <si>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</si>
  <si>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</si>
  <si>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</si>
  <si>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</si>
  <si>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</si>
  <si>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</si>
  <si>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</si>
  <si>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</si>
  <si>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</si>
  <si>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</si>
  <si>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</si>
  <si>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</si>
  <si>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</si>
  <si>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</si>
  <si>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</si>
  <si>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</si>
  <si>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</si>
  <si>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</si>
  <si>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</si>
  <si>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</si>
  <si>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</si>
  <si>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</si>
  <si>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</si>
  <si>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</si>
  <si>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</si>
  <si>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</si>
  <si>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</si>
  <si>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</si>
  <si>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</si>
  <si>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</si>
  <si>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</si>
  <si>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</si>
  <si>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</si>
  <si>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</si>
  <si>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</si>
  <si>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</si>
  <si>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</si>
  <si>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</si>
  <si>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</si>
  <si>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</si>
  <si>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</si>
  <si>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</si>
  <si>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</si>
  <si>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</si>
  <si>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</si>
  <si>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</si>
  <si>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</si>
  <si>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</si>
  <si>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</si>
  <si>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</si>
  <si>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</si>
  <si>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</si>
  <si>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</si>
  <si>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</si>
  <si>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</si>
  <si>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</si>
  <si>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</si>
  <si>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</si>
  <si>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</si>
  <si>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</si>
  <si>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</si>
  <si>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</si>
  <si>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</si>
  <si>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</si>
  <si>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</si>
  <si>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</si>
  <si>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</si>
  <si>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</si>
  <si>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</si>
  <si>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</si>
  <si>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</si>
  <si>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</si>
  <si>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</si>
  <si>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</si>
  <si>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</si>
  <si>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</si>
  <si>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</si>
  <si>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</si>
  <si>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</si>
  <si>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</si>
  <si>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</si>
  <si>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</si>
  <si>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</si>
  <si>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</si>
  <si>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</si>
  <si>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</si>
  <si>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</si>
  <si>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</si>
  <si>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</si>
  <si>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</si>
  <si>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</si>
  <si>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</si>
  <si>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</si>
  <si>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</si>
  <si>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</si>
  <si>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</si>
  <si>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</si>
  <si>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</si>
  <si>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</si>
  <si>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</si>
  <si>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</si>
  <si>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</si>
  <si>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</si>
  <si>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</si>
  <si>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</si>
  <si>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</si>
  <si>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</si>
  <si>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</si>
  <si>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</si>
  <si>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</si>
  <si>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</si>
  <si>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</si>
  <si>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</si>
  <si>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</si>
  <si>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</si>
  <si>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</si>
  <si>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</si>
  <si>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</si>
  <si>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</si>
  <si>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</si>
  <si>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</si>
  <si>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</si>
  <si>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</si>
  <si>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</si>
  <si>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</si>
  <si>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</si>
  <si>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</si>
  <si>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</si>
  <si>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</si>
  <si>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</si>
  <si>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</si>
  <si>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</si>
  <si>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</si>
  <si>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</si>
  <si>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</si>
  <si>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</si>
  <si>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</si>
  <si>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</si>
  <si>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</si>
  <si>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</si>
  <si>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</si>
  <si>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</si>
  <si>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</si>
  <si>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</si>
  <si>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</si>
  <si>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</si>
  <si>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</si>
  <si>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</si>
  <si>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</si>
  <si>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</si>
  <si>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</si>
  <si>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</si>
  <si>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</si>
  <si>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</si>
  <si>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</si>
  <si>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</si>
  <si>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</si>
  <si>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</si>
  <si>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</si>
  <si>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</si>
  <si>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</si>
  <si>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</si>
  <si>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</si>
  <si>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</si>
  <si>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</si>
  <si>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</si>
  <si>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</si>
  <si>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</si>
  <si>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</si>
  <si>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</si>
  <si>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</si>
  <si>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</si>
  <si>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</si>
  <si>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</si>
  <si>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</si>
  <si>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</si>
  <si>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</si>
  <si>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</si>
  <si>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</si>
  <si>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</si>
  <si>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</si>
  <si>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</si>
  <si>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</si>
  <si>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</si>
  <si>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</si>
  <si>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</si>
  <si>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</si>
  <si>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</si>
  <si>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</si>
  <si>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</si>
  <si>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</si>
  <si>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</si>
  <si>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</si>
  <si>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</si>
  <si>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</si>
  <si>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</si>
  <si>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</si>
  <si>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</si>
  <si>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</si>
  <si>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</si>
  <si>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</si>
  <si>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</si>
  <si>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</si>
  <si>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</si>
  <si>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</si>
  <si>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</si>
  <si>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</si>
  <si>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</si>
  <si>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</si>
  <si>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</si>
  <si>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</si>
  <si>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</si>
  <si>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</si>
  <si>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</si>
  <si>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</si>
  <si>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</si>
  <si>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</si>
  <si>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</si>
  <si>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</si>
  <si>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</si>
  <si>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</si>
  <si>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</si>
  <si>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</si>
  <si>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</si>
  <si>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</si>
  <si>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</si>
  <si>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</si>
  <si>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</si>
  <si>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</si>
  <si>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</si>
  <si>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</si>
  <si>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</si>
  <si>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</si>
  <si>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</si>
  <si>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</si>
  <si>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</si>
  <si>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</si>
  <si>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</si>
  <si>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</si>
  <si>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</si>
  <si>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</si>
  <si>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</si>
  <si>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</si>
  <si>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</si>
  <si>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</si>
  <si>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</si>
  <si>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</si>
  <si>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</si>
  <si>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</si>
  <si>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</si>
  <si>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</si>
  <si>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</si>
  <si>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</si>
  <si>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</si>
  <si>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</si>
  <si>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</si>
  <si>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</si>
  <si>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</si>
  <si>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</si>
  <si>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</si>
  <si>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</si>
  <si>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</si>
  <si>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</si>
  <si>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</si>
  <si>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</si>
  <si>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</si>
  <si>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</si>
  <si>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</si>
  <si>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</si>
  <si>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</si>
  <si>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</si>
  <si>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</si>
  <si>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</si>
  <si>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</si>
  <si>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</si>
  <si>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</si>
  <si>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</si>
  <si>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</si>
  <si>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</si>
  <si>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</si>
  <si>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</si>
  <si>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</si>
  <si>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</si>
  <si>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</si>
  <si>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</si>
  <si>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</si>
  <si>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</si>
  <si>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</si>
  <si>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</si>
  <si>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</si>
  <si>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</si>
  <si>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</si>
  <si>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</si>
  <si>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</si>
  <si>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</si>
  <si>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</si>
  <si>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</si>
  <si>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</si>
  <si>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</si>
  <si>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</si>
  <si>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</si>
  <si>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</si>
  <si>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</si>
  <si>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</si>
  <si>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</si>
  <si>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</si>
  <si>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</si>
  <si>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</si>
  <si>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</si>
  <si>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</si>
  <si>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</si>
  <si>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</si>
  <si>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</si>
  <si>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</si>
  <si>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</si>
  <si>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</si>
  <si>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</si>
  <si>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</si>
  <si>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</si>
  <si>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</si>
  <si>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</si>
  <si>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</si>
  <si>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</si>
  <si>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</si>
  <si>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</si>
  <si>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</si>
  <si>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</si>
  <si>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</si>
  <si>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</si>
  <si>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</si>
  <si>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</si>
  <si>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</si>
  <si>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</si>
  <si>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</si>
  <si>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</si>
  <si>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</si>
  <si>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</si>
  <si>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</si>
  <si>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</si>
  <si>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</si>
  <si>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</si>
  <si>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</si>
  <si>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</si>
  <si>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</si>
  <si>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</si>
  <si>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</si>
  <si>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</si>
  <si>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</si>
  <si>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</si>
  <si>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</si>
  <si>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</si>
  <si>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</si>
  <si>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</si>
  <si>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</si>
  <si>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</si>
  <si>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</si>
  <si>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</si>
  <si>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</si>
  <si>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</si>
  <si>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</si>
  <si>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</si>
  <si>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</si>
  <si>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</si>
  <si>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</si>
  <si>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</si>
  <si>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</si>
  <si>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</si>
  <si>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</si>
  <si>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</si>
  <si>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</si>
  <si>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</si>
  <si>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</si>
  <si>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</si>
  <si>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</si>
  <si>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</si>
  <si>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</si>
  <si>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</si>
  <si>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</si>
  <si>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</si>
  <si>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</si>
  <si>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</si>
  <si>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</si>
  <si>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</si>
  <si>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</si>
  <si>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</si>
  <si>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</si>
  <si>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</si>
  <si>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</si>
  <si>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</si>
  <si>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</si>
  <si>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</si>
  <si>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</si>
  <si>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</si>
  <si>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</si>
  <si>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</si>
  <si>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</si>
  <si>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</si>
  <si>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</si>
  <si>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</si>
  <si>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</si>
  <si>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</si>
  <si>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</si>
  <si>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</si>
  <si>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</si>
  <si>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</si>
  <si>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</si>
  <si>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</si>
  <si>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</si>
  <si>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</si>
  <si>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</si>
  <si>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</si>
  <si>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</si>
  <si>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</si>
  <si>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</si>
  <si>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</si>
  <si>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</si>
  <si>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</si>
  <si>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</si>
  <si>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</si>
  <si>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</si>
  <si>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</si>
  <si>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</si>
  <si>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</si>
  <si>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</si>
  <si>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</si>
  <si>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</si>
  <si>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</si>
  <si>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</si>
  <si>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</si>
  <si>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</si>
  <si>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</si>
  <si>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</si>
  <si>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</si>
  <si>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</si>
  <si>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</si>
  <si>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</si>
  <si>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</si>
  <si>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</si>
  <si>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</si>
  <si>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</si>
  <si>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</si>
  <si>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</si>
  <si>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</si>
  <si>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</si>
  <si>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</si>
  <si>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</si>
  <si>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</si>
  <si>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</si>
  <si>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</si>
  <si>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</si>
  <si>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</si>
  <si>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</si>
  <si>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</si>
  <si>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</si>
  <si>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</si>
  <si>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</si>
  <si>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</si>
  <si>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</si>
  <si>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</si>
  <si>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</si>
  <si>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</si>
  <si>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</si>
  <si>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</si>
  <si>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</si>
  <si>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</si>
  <si>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</si>
  <si>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</si>
  <si>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</si>
  <si>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</si>
  <si>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</si>
  <si>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</si>
  <si>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</si>
  <si>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</si>
  <si>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</si>
  <si>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</si>
  <si>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</si>
  <si>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</si>
  <si>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</si>
  <si>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</si>
  <si>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</si>
  <si>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</si>
  <si>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</si>
  <si>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</si>
  <si>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</si>
  <si>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</si>
  <si>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</si>
  <si>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</si>
  <si>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</si>
  <si>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</si>
  <si>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</si>
  <si>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</si>
  <si>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</si>
  <si>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</si>
  <si>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</si>
  <si>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</si>
  <si>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</si>
  <si>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</si>
  <si>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</si>
  <si>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</si>
  <si>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</si>
  <si>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</si>
  <si>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</si>
  <si>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</si>
  <si>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</si>
  <si>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</si>
  <si>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</si>
  <si>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</si>
  <si>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</si>
  <si>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</si>
  <si>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</si>
  <si>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</si>
  <si>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</si>
  <si>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</si>
  <si>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</si>
  <si>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</si>
  <si>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</si>
  <si>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</si>
  <si>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</si>
  <si>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</si>
  <si>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</si>
  <si>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</si>
  <si>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</si>
  <si>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</si>
  <si>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</si>
  <si>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</si>
  <si>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</si>
  <si>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</si>
  <si>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</si>
  <si>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</si>
  <si>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</si>
  <si>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</si>
  <si>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</si>
  <si>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</si>
  <si>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</si>
  <si>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</si>
  <si>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</si>
  <si>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</si>
  <si>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</si>
  <si>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</si>
  <si>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</si>
  <si>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</si>
  <si>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</si>
  <si>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</si>
  <si>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</si>
  <si>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</si>
  <si>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</si>
  <si>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</si>
  <si>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</si>
  <si>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</si>
  <si>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</si>
  <si>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</si>
  <si>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</si>
  <si>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</si>
  <si>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</si>
  <si>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</si>
  <si>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</si>
  <si>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</si>
  <si>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</si>
  <si>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</si>
  <si>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</si>
  <si>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</si>
  <si>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</si>
  <si>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</si>
  <si>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</si>
  <si>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</si>
  <si>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</si>
  <si>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</si>
  <si>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</si>
  <si>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</si>
  <si>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</si>
  <si>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</si>
  <si>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</si>
  <si>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</si>
  <si>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</si>
  <si>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</si>
  <si>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</si>
  <si>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</si>
  <si>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</si>
  <si>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</si>
  <si>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</si>
  <si>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</si>
  <si>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</si>
  <si>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</si>
  <si>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</si>
  <si>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</si>
  <si>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</si>
  <si>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</si>
  <si>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</si>
  <si>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</si>
  <si>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</si>
  <si>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</si>
  <si>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</si>
  <si>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</si>
  <si>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</si>
  <si>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</si>
  <si>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</si>
  <si>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</si>
  <si>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</si>
  <si>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</si>
  <si>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</si>
  <si>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</si>
  <si>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</si>
  <si>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</si>
  <si>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</si>
  <si>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</si>
  <si>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</si>
  <si>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</si>
  <si>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</si>
  <si>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</si>
  <si>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</si>
  <si>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</si>
  <si>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</si>
  <si>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</si>
  <si>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</si>
  <si>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</si>
  <si>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</si>
  <si>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</si>
  <si>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</si>
  <si>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</si>
  <si>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</si>
  <si>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</si>
  <si>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</si>
  <si>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</si>
  <si>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</si>
  <si>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</si>
  <si>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</si>
  <si>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</si>
  <si>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</si>
  <si>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</si>
  <si>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</si>
  <si>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</si>
  <si>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</si>
  <si>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</si>
  <si>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</si>
  <si>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</si>
  <si>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</si>
  <si>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</si>
  <si>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</si>
  <si>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</si>
  <si>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</si>
  <si>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</si>
  <si>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</si>
  <si>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</si>
  <si>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</si>
  <si>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</si>
  <si>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</si>
  <si>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</si>
  <si>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</si>
  <si>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</si>
  <si>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</si>
  <si>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</si>
  <si>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</si>
  <si>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</si>
  <si>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</si>
  <si>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</si>
  <si>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</si>
  <si>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</si>
  <si>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</si>
  <si>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</si>
  <si>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</si>
  <si>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</si>
  <si>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</si>
  <si>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</si>
  <si>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</si>
  <si>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</si>
  <si>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</si>
  <si>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</si>
  <si>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</si>
  <si>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</si>
  <si>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</si>
  <si>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</si>
  <si>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</si>
  <si>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</si>
  <si>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</si>
  <si>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</si>
  <si>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</si>
  <si>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</si>
  <si>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</si>
  <si>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</si>
  <si>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</si>
  <si>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</si>
  <si>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</si>
  <si>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</si>
  <si>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</si>
  <si>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</si>
  <si>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</si>
  <si>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</si>
  <si>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</si>
  <si>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</si>
  <si>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</si>
  <si>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</si>
  <si>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</si>
  <si>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</si>
  <si>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</si>
  <si>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</si>
  <si>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</si>
  <si>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</si>
  <si>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</si>
  <si>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</si>
  <si>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</si>
  <si>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</si>
  <si>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</si>
  <si>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</si>
  <si>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</si>
  <si>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</si>
  <si>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</si>
  <si>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</si>
  <si>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</si>
  <si>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</si>
  <si>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</si>
  <si>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</si>
  <si>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</si>
  <si>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</si>
  <si>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</si>
  <si>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</si>
  <si>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</si>
  <si>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</si>
  <si>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</si>
  <si>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</si>
  <si>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</si>
  <si>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</si>
  <si>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</si>
  <si>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</si>
  <si>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</si>
  <si>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</si>
  <si>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</si>
  <si>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</si>
  <si>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</si>
  <si>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</si>
  <si>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</si>
  <si>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</si>
  <si>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</si>
  <si>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</si>
  <si>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</si>
  <si>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</si>
  <si>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</si>
  <si>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</si>
  <si>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</si>
  <si>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</si>
  <si>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</si>
  <si>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</si>
  <si>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</si>
  <si>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</si>
  <si>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</si>
  <si>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</si>
  <si>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</si>
  <si>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</si>
  <si>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</si>
  <si>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</si>
  <si>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</si>
  <si>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</si>
  <si>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</si>
  <si>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</si>
  <si>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</si>
  <si>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</si>
  <si>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</si>
  <si>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</si>
  <si>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</si>
  <si>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</si>
  <si>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</si>
  <si>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</si>
  <si>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</si>
  <si>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</si>
  <si>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</si>
  <si>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</si>
  <si>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</si>
  <si>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</si>
  <si>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</si>
  <si>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</si>
  <si>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</si>
  <si>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</si>
  <si>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</si>
  <si>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</si>
  <si>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</si>
  <si>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</si>
  <si>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</si>
  <si>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</si>
  <si>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</si>
  <si>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</si>
  <si>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</si>
  <si>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</si>
  <si>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</si>
  <si>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</si>
  <si>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</si>
  <si>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</si>
  <si>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</si>
  <si>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</si>
  <si>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</si>
  <si>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</si>
  <si>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</si>
  <si>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</si>
  <si>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</si>
  <si>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</si>
  <si>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</si>
  <si>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</si>
  <si>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</si>
  <si>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</si>
  <si>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</si>
  <si>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</si>
  <si>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</si>
  <si>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</si>
  <si>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</si>
  <si>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</si>
  <si>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</si>
  <si>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</si>
  <si>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</si>
  <si>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</si>
  <si>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</si>
  <si>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</si>
  <si>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</si>
  <si>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</si>
  <si>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</si>
  <si>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</si>
  <si>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</si>
  <si>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</si>
  <si>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</si>
  <si>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</si>
  <si>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</si>
  <si>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</si>
  <si>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</si>
  <si>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</si>
  <si>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</si>
  <si>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</si>
  <si>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</si>
  <si>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</si>
  <si>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</si>
  <si>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</si>
  <si>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</si>
  <si>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</si>
  <si>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</si>
  <si>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</si>
  <si>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</si>
  <si>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</si>
  <si>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</si>
  <si>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</si>
  <si>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</si>
  <si>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</si>
  <si>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</si>
  <si>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</si>
  <si>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</si>
  <si>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</si>
  <si>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</si>
  <si>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</si>
  <si>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</si>
  <si>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</si>
  <si>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</si>
  <si>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</si>
  <si>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</si>
  <si>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</si>
  <si>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</si>
  <si>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</si>
  <si>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</si>
  <si>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</si>
  <si>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</si>
  <si>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</si>
  <si>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</si>
  <si>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</si>
  <si>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</si>
  <si>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</si>
  <si>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</si>
  <si>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</si>
  <si>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</si>
  <si>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</si>
  <si>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</si>
  <si>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</si>
  <si>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</si>
  <si>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</si>
  <si>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</si>
  <si>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</si>
  <si>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</si>
  <si>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</si>
  <si>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</si>
  <si>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</si>
  <si>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</si>
  <si>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</si>
  <si>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</si>
  <si>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</si>
  <si>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</si>
  <si>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</si>
  <si>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</si>
  <si>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</si>
  <si>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</si>
  <si>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</si>
  <si>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</si>
  <si>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</si>
  <si>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</si>
  <si>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</si>
  <si>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</si>
  <si>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</si>
  <si>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</si>
  <si>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</si>
  <si>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</si>
  <si>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</si>
  <si>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</si>
  <si>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</si>
  <si>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</si>
  <si>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</si>
  <si>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</si>
  <si>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</si>
  <si>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</si>
  <si>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</si>
  <si>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</si>
  <si>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</si>
  <si>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</si>
  <si>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</si>
  <si>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</si>
  <si>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</si>
  <si>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</si>
  <si>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</si>
  <si>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</si>
  <si>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</si>
  <si>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</si>
  <si>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</si>
  <si>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</si>
  <si>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</si>
  <si>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</si>
  <si>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</si>
  <si>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</si>
  <si>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</si>
  <si>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</si>
  <si>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</si>
  <si>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</si>
  <si>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</si>
  <si>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</si>
  <si>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</si>
  <si>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</si>
  <si>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</si>
  <si>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</si>
  <si>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</si>
  <si>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</si>
  <si>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</si>
  <si>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</si>
  <si>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</si>
  <si>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</si>
  <si>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</si>
  <si>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</si>
  <si>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</si>
  <si>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</si>
  <si>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</si>
  <si>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</si>
  <si>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</si>
  <si>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</si>
  <si>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</si>
  <si>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</si>
  <si>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</si>
  <si>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</si>
  <si>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</si>
  <si>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</si>
  <si>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</si>
  <si>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</si>
  <si>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</si>
  <si>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</si>
  <si>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</si>
  <si>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</si>
  <si>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</si>
  <si>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</si>
  <si>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</si>
  <si>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</si>
  <si>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</si>
  <si>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</si>
  <si>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</si>
  <si>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</si>
  <si>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</si>
  <si>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</si>
  <si>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</si>
  <si>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</si>
  <si>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</si>
  <si>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</si>
  <si>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</si>
  <si>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</si>
  <si>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</si>
  <si>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</si>
  <si>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</si>
  <si>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</si>
  <si>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</si>
  <si>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</si>
  <si>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</si>
  <si>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</si>
  <si>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</si>
  <si>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</si>
  <si>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</si>
  <si>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</si>
  <si>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</si>
  <si>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</si>
  <si>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</si>
  <si>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</si>
  <si>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</si>
  <si>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</si>
  <si>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</si>
  <si>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</si>
  <si>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</si>
  <si>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</si>
  <si>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</si>
  <si>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</si>
  <si>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</si>
  <si>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</si>
  <si>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</si>
  <si>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</si>
  <si>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</si>
  <si>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</si>
  <si>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</si>
  <si>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</si>
  <si>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</si>
  <si>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</si>
  <si>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</si>
  <si>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</si>
  <si>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</si>
  <si>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</si>
  <si>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</si>
  <si>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</si>
  <si>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</si>
  <si>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</si>
  <si>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</si>
  <si>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</si>
  <si>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</si>
  <si>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</si>
  <si>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</si>
  <si>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</si>
  <si>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</si>
  <si>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</si>
  <si>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</si>
  <si>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</si>
  <si>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</si>
  <si>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</si>
  <si>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</si>
  <si>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</si>
  <si>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</si>
  <si>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</si>
  <si>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</si>
  <si>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</si>
  <si>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</si>
  <si>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</si>
  <si>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</si>
  <si>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</si>
  <si>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</si>
  <si>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</si>
  <si>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</si>
  <si>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</si>
  <si>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</si>
  <si>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</si>
  <si>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</si>
  <si>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</si>
  <si>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</si>
  <si>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</si>
  <si>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</si>
  <si>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</si>
  <si>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</si>
  <si>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</si>
  <si>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</si>
  <si>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</si>
  <si>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</si>
  <si>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</si>
  <si>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</si>
  <si>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</si>
  <si>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</si>
  <si>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</si>
  <si>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</si>
  <si>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</si>
  <si>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</si>
  <si>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</si>
  <si>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</si>
  <si>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</si>
  <si>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</si>
  <si>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</si>
  <si>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</si>
  <si>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</si>
  <si>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</si>
  <si>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</si>
  <si>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</si>
  <si>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</si>
  <si>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</si>
  <si>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</si>
  <si>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</si>
  <si>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</si>
  <si>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</si>
  <si>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</si>
  <si>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</si>
  <si>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</si>
  <si>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</si>
  <si>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</si>
  <si>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</si>
  <si>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</si>
  <si>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</si>
  <si>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</si>
  <si>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</si>
  <si>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</si>
  <si>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</si>
  <si>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</si>
  <si>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</si>
  <si>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</si>
  <si>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</si>
  <si>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</si>
  <si>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</si>
  <si>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</si>
  <si>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</si>
  <si>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</si>
  <si>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</si>
  <si>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</si>
  <si>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</si>
  <si>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</si>
  <si>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</si>
  <si>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</si>
  <si>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</si>
  <si>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</si>
  <si>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</si>
  <si>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</si>
  <si>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</si>
  <si>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</si>
  <si>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</si>
  <si>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</si>
  <si>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</si>
  <si>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</si>
  <si>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</si>
  <si>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</si>
  <si>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</si>
  <si>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</si>
  <si>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</si>
  <si>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</si>
  <si>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</si>
  <si>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</si>
  <si>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</si>
  <si>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</si>
  <si>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</si>
  <si>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</si>
  <si>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</si>
  <si>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</si>
  <si>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</si>
  <si>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</si>
  <si>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</si>
  <si>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</si>
  <si>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</si>
  <si>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</si>
  <si>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</si>
  <si>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</si>
  <si>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</si>
  <si>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</si>
  <si>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</si>
  <si>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</si>
  <si>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</si>
  <si>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</si>
  <si>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</si>
  <si>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</si>
  <si>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</si>
  <si>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</si>
  <si>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</si>
  <si>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</si>
  <si>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</si>
  <si>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</si>
  <si>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</si>
  <si>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</si>
  <si>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</si>
  <si>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</si>
  <si>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</si>
  <si>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</si>
  <si>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</si>
  <si>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</si>
  <si>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</si>
  <si>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</si>
  <si>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</si>
  <si>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</si>
  <si>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</si>
  <si>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</si>
  <si>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</si>
  <si>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</si>
  <si>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</si>
  <si>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</si>
  <si>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</si>
  <si>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</si>
  <si>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</si>
  <si>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</si>
  <si>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</si>
  <si>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</si>
  <si>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</si>
  <si>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</si>
  <si>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</si>
  <si>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</si>
  <si>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</si>
  <si>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</si>
  <si>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</si>
  <si>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</si>
  <si>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</si>
  <si>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</si>
  <si>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</si>
  <si>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</si>
  <si>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</si>
  <si>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</si>
  <si>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</si>
  <si>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</si>
  <si>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</si>
  <si>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</si>
  <si>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</si>
  <si>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</si>
  <si>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</si>
  <si>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</si>
  <si>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</si>
  <si>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</si>
  <si>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</si>
  <si>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</si>
  <si>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</si>
  <si>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</si>
  <si>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</si>
  <si>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</si>
  <si>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</si>
  <si>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</si>
  <si>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</si>
  <si>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</si>
  <si>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</si>
  <si>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</si>
  <si>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</si>
  <si>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</si>
  <si>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</si>
  <si>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</si>
  <si>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</si>
  <si>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</si>
  <si>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</si>
  <si>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</si>
  <si>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</si>
  <si>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</si>
  <si>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</si>
  <si>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</si>
  <si>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</si>
  <si>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</si>
  <si>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</si>
  <si>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</si>
  <si>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</si>
  <si>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</si>
  <si>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</si>
  <si>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</si>
  <si>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</si>
  <si>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</si>
  <si>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</si>
  <si>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</si>
  <si>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</si>
  <si>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</si>
  <si>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</si>
  <si>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</si>
  <si>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</si>
  <si>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</si>
  <si>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</si>
  <si>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</si>
  <si>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</si>
  <si>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</si>
  <si>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</si>
  <si>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</si>
  <si>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</si>
  <si>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</si>
  <si>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</si>
  <si>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</si>
  <si>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</si>
  <si>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</si>
  <si>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</si>
  <si>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</si>
  <si>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</si>
  <si>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</si>
  <si>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</si>
  <si>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</si>
  <si>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</si>
  <si>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</si>
  <si>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</si>
  <si>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</si>
  <si>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</si>
  <si>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</si>
  <si>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</si>
  <si>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</si>
  <si>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</si>
  <si>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</si>
  <si>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</si>
  <si>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</si>
  <si>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</si>
  <si>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</si>
  <si>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</si>
  <si>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</si>
  <si>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</si>
  <si>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</si>
  <si>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</si>
  <si>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</si>
  <si>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</si>
  <si>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</si>
  <si>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</si>
  <si>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</si>
  <si>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</si>
  <si>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</si>
  <si>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</si>
  <si>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</si>
  <si>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</si>
  <si>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</si>
  <si>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</si>
  <si>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</si>
  <si>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</si>
  <si>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</si>
  <si>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</si>
  <si>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</si>
  <si>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</si>
  <si>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</si>
  <si>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</si>
  <si>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</si>
  <si>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</si>
  <si>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</si>
  <si>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</si>
  <si>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</si>
  <si>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</si>
  <si>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</si>
  <si>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</si>
  <si>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</si>
  <si>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</si>
  <si>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</si>
  <si>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</si>
  <si>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</si>
  <si>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</si>
  <si>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</si>
  <si>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</si>
  <si>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</si>
  <si>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</si>
  <si>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</si>
  <si>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</si>
  <si>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</si>
  <si>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</si>
  <si>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</si>
  <si>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</si>
  <si>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</si>
  <si>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</si>
  <si>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</si>
  <si>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</si>
  <si>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</si>
  <si>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</si>
  <si>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</si>
  <si>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</si>
  <si>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</si>
  <si>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</si>
  <si>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</si>
  <si>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</si>
  <si>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</si>
  <si>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</si>
  <si>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</si>
  <si>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</si>
  <si>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</si>
  <si>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</si>
  <si>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</si>
  <si>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</si>
  <si>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</si>
  <si>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</si>
  <si>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</si>
  <si>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</si>
  <si>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</si>
  <si>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</si>
  <si>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</si>
  <si>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</si>
  <si>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</si>
  <si>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</si>
  <si>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</si>
  <si>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</si>
  <si>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</si>
  <si>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</si>
  <si>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</si>
  <si>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</si>
  <si>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</si>
  <si>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</si>
  <si>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</si>
  <si>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</si>
  <si>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</si>
  <si>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</si>
  <si>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</si>
  <si>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</si>
  <si>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</si>
  <si>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</si>
  <si>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</si>
  <si>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</si>
  <si>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</si>
  <si>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</si>
  <si>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</si>
  <si>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</si>
  <si>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</si>
  <si>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</si>
  <si>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</si>
  <si>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</si>
  <si>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</si>
  <si>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</si>
  <si>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</si>
  <si>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</si>
  <si>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</si>
  <si>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</si>
  <si>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</si>
  <si>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</si>
  <si>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</si>
  <si>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</si>
  <si>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</si>
  <si>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</si>
  <si>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</si>
  <si>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</si>
  <si>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</si>
  <si>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</si>
  <si>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</si>
  <si>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</si>
  <si>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</si>
  <si>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</si>
  <si>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</si>
  <si>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</si>
  <si>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</si>
  <si>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</si>
  <si>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</si>
  <si>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</si>
  <si>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</si>
  <si>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</si>
  <si>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</si>
  <si>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</si>
  <si>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</si>
  <si>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</si>
  <si>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</si>
  <si>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</si>
  <si>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</si>
  <si>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</si>
  <si>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</si>
  <si>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</si>
  <si>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</si>
  <si>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</si>
  <si>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</si>
  <si>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</si>
  <si>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</si>
  <si>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</si>
  <si>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</si>
  <si>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</si>
  <si>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</si>
  <si>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</si>
  <si>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</si>
  <si>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</si>
  <si>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</si>
  <si>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</si>
  <si>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</si>
  <si>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</si>
  <si>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</si>
  <si>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</si>
  <si>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</si>
  <si>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</si>
  <si>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</si>
  <si>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</si>
  <si>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</si>
  <si>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</si>
  <si>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</si>
  <si>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</si>
  <si>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</si>
  <si>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</si>
  <si>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</si>
  <si>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</si>
  <si>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</si>
  <si>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</si>
  <si>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</si>
  <si>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</si>
  <si>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</si>
  <si>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</si>
  <si>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</si>
  <si>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</si>
  <si>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</si>
  <si>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</si>
  <si>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</si>
  <si>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</si>
  <si>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</si>
  <si>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</si>
  <si>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</si>
  <si>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</si>
  <si>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</si>
  <si>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</si>
  <si>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</si>
  <si>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</si>
  <si>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</si>
  <si>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</si>
  <si>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</si>
  <si>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</si>
  <si>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</si>
  <si>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</si>
  <si>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</si>
  <si>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</si>
  <si>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</si>
  <si>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</si>
  <si>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</si>
  <si>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</si>
  <si>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</si>
  <si>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</si>
  <si>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</si>
  <si>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</si>
  <si>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</si>
  <si>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</si>
  <si>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</si>
  <si>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</si>
  <si>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</si>
  <si>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</si>
  <si>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</si>
  <si>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</si>
  <si>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</si>
  <si>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</si>
  <si>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</si>
  <si>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</si>
  <si>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</si>
  <si>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</si>
  <si>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</si>
  <si>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</si>
  <si>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</si>
  <si>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</si>
  <si>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</si>
  <si>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</si>
  <si>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</si>
  <si>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</si>
  <si>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</si>
  <si>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</si>
  <si>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</si>
  <si>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</si>
  <si>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</si>
  <si>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</si>
  <si>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</si>
  <si>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</si>
  <si>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</si>
  <si>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</si>
  <si>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</si>
  <si>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</si>
  <si>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</si>
  <si>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</si>
  <si>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</si>
  <si>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</si>
  <si>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</si>
  <si>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</si>
  <si>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</si>
  <si>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</si>
  <si>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</si>
  <si>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</si>
  <si>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</si>
  <si>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</si>
  <si>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</si>
  <si>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</si>
  <si>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</si>
  <si>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</si>
  <si>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</si>
  <si>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</si>
  <si>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</si>
  <si>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</si>
  <si>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</si>
  <si>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</si>
  <si>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</si>
  <si>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</si>
  <si>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</si>
  <si>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</si>
  <si>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</si>
  <si>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</si>
  <si>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</si>
  <si>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</si>
  <si>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</si>
  <si>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</si>
  <si>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</si>
  <si>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</si>
  <si>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</si>
  <si>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</si>
  <si>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</si>
  <si>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</si>
  <si>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</si>
  <si>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</si>
  <si>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</si>
  <si>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</si>
  <si>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</si>
  <si>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</si>
  <si>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</si>
  <si>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</si>
  <si>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</si>
  <si>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</si>
  <si>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</si>
  <si>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</si>
  <si>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</si>
  <si>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</si>
  <si>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</si>
  <si>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</si>
  <si>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</si>
  <si>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</si>
  <si>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</si>
  <si>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</si>
  <si>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</si>
  <si>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</si>
  <si>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</si>
  <si>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</si>
  <si>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</si>
  <si>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</si>
  <si>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</si>
  <si>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</si>
  <si>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</si>
  <si>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</si>
  <si>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</si>
  <si>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</si>
  <si>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</si>
  <si>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</si>
  <si>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</si>
  <si>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</si>
  <si>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</si>
  <si>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</si>
  <si>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</si>
  <si>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</si>
  <si>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</si>
  <si>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</si>
  <si>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</si>
  <si>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</si>
  <si>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</si>
  <si>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</si>
  <si>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</si>
  <si>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</si>
  <si>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</si>
  <si>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</si>
  <si>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</si>
  <si>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</si>
  <si>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</si>
  <si>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</si>
  <si>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</si>
  <si>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</si>
  <si>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</si>
  <si>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</si>
  <si>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</si>
  <si>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</si>
  <si>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</si>
  <si>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</si>
  <si>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</si>
  <si>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</si>
  <si>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</si>
  <si>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</si>
  <si>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</si>
  <si>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</si>
  <si>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</si>
  <si>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</si>
  <si>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</si>
  <si>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</si>
  <si>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</si>
  <si>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</si>
  <si>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</si>
  <si>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</si>
  <si>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</si>
  <si>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</si>
  <si>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</si>
  <si>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</si>
  <si>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</si>
  <si>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</si>
  <si>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</si>
  <si>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</si>
  <si>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</si>
  <si>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</si>
  <si>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</si>
  <si>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</si>
  <si>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</si>
  <si>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</si>
  <si>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</si>
  <si>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</si>
  <si>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</si>
  <si>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</si>
  <si>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</si>
  <si>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</si>
  <si>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</si>
  <si>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</si>
  <si>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</si>
  <si>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</si>
  <si>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</si>
  <si>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</si>
  <si>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</si>
  <si>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</si>
  <si>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</si>
  <si>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</si>
  <si>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</si>
  <si>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</si>
  <si>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</si>
  <si>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</si>
  <si>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</si>
  <si>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</si>
  <si>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</si>
  <si>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</si>
  <si>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</si>
  <si>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</si>
  <si>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</si>
  <si>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</si>
  <si>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</si>
  <si>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</si>
  <si>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</si>
  <si>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</si>
  <si>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</si>
  <si>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</si>
  <si>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</si>
  <si>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</si>
  <si>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</si>
  <si>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</si>
  <si>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</si>
  <si>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</si>
  <si>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</si>
  <si>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</si>
  <si>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</si>
  <si>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</si>
  <si>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</si>
  <si>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</si>
  <si>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</si>
  <si>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</si>
  <si>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</si>
  <si>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</si>
  <si>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</si>
  <si>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</si>
  <si>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</si>
  <si>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</si>
  <si>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</si>
  <si>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</si>
  <si>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</si>
  <si>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</si>
  <si>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</si>
  <si>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</si>
  <si>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</si>
  <si>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</si>
  <si>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</si>
  <si>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</si>
  <si>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</si>
  <si>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</si>
  <si>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</si>
  <si>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</si>
  <si>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</si>
  <si>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</si>
  <si>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</si>
  <si>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</si>
  <si>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</si>
  <si>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</si>
  <si>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</si>
  <si>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</si>
  <si>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</si>
  <si>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</si>
  <si>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</si>
  <si>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</si>
  <si>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</si>
  <si>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</si>
  <si>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</si>
  <si>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</si>
  <si>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</si>
  <si>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</si>
  <si>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</si>
  <si>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</si>
  <si>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</si>
  <si>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</si>
  <si>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</si>
  <si>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</si>
  <si>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</si>
  <si>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</si>
  <si>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</si>
  <si>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</si>
  <si>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</si>
  <si>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</si>
  <si>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</si>
  <si>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</si>
  <si>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</si>
  <si>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</si>
  <si>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</si>
  <si>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</si>
  <si>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</si>
  <si>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</si>
  <si>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</si>
  <si>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</si>
  <si>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</si>
  <si>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</si>
  <si>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</si>
  <si>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</si>
  <si>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</si>
  <si>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</si>
  <si>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</si>
  <si>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</si>
  <si>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</si>
  <si>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</si>
  <si>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</si>
  <si>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</si>
  <si>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</si>
  <si>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</si>
  <si>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</si>
  <si>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</si>
  <si>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</si>
  <si>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</si>
  <si>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</si>
  <si>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</si>
  <si>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</si>
  <si>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</si>
  <si>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</si>
  <si>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</si>
  <si>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</si>
  <si>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</si>
  <si>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</si>
  <si>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</si>
  <si>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</si>
  <si>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</si>
  <si>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</si>
  <si>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</si>
  <si>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</si>
  <si>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</si>
  <si>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</si>
  <si>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</si>
  <si>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</si>
  <si>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</si>
  <si>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</si>
  <si>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</si>
  <si>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</si>
  <si>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</si>
  <si>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</si>
  <si>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</si>
  <si>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</si>
  <si>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</si>
  <si>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</si>
  <si>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</si>
  <si>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</si>
  <si>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</si>
  <si>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</si>
  <si>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</si>
  <si>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</si>
  <si>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</si>
  <si>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</si>
  <si>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</si>
  <si>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</si>
  <si>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</si>
  <si>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</si>
  <si>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</si>
  <si>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</si>
  <si>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</si>
  <si>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</si>
  <si>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</si>
  <si>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</si>
  <si>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</si>
  <si>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</si>
  <si>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</si>
  <si>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</si>
  <si>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</si>
  <si>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</si>
  <si>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</si>
  <si>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</si>
  <si>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</si>
  <si>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</si>
  <si>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</si>
  <si>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</si>
  <si>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</si>
  <si>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</si>
  <si>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</si>
  <si>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</si>
  <si>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</si>
  <si>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</si>
  <si>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</si>
  <si>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</si>
  <si>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</si>
  <si>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</si>
  <si>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</si>
  <si>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</si>
  <si>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</si>
  <si>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</si>
  <si>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</si>
  <si>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</si>
  <si>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</si>
  <si>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</si>
  <si>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</si>
  <si>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</si>
  <si>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</si>
  <si>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</si>
  <si>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</si>
  <si>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</si>
  <si>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</si>
  <si>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</si>
  <si>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</si>
  <si>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</si>
  <si>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</si>
  <si>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</si>
  <si>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</si>
  <si>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</si>
  <si>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</si>
  <si>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</si>
  <si>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</si>
  <si>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</si>
  <si>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</si>
  <si>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</si>
  <si>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</si>
  <si>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</si>
  <si>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</si>
  <si>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</si>
  <si>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</si>
  <si>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</si>
  <si>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</si>
  <si>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</si>
  <si>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</si>
  <si>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</si>
  <si>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</si>
  <si>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</si>
  <si>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</si>
  <si>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</si>
  <si>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</si>
  <si>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</si>
  <si>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</si>
  <si>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</si>
  <si>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</si>
  <si>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</si>
  <si>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</si>
  <si>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</si>
  <si>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</si>
  <si>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</si>
  <si>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</si>
  <si>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</si>
  <si>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</si>
  <si>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</si>
  <si>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</si>
  <si>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</si>
  <si>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</si>
  <si>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</si>
  <si>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</si>
  <si>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</si>
  <si>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</si>
  <si>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</si>
  <si>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</si>
  <si>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</si>
  <si>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</si>
  <si>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</si>
  <si>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</si>
  <si>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</si>
  <si>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</si>
  <si>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</si>
  <si>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</si>
  <si>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</si>
  <si>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</si>
  <si>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</si>
  <si>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</si>
  <si>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</si>
  <si>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</si>
  <si>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</si>
  <si>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</si>
  <si>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</si>
  <si>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</si>
  <si>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</si>
  <si>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</si>
  <si>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</si>
  <si>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</si>
  <si>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</si>
  <si>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</si>
  <si>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</si>
  <si>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</si>
  <si>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</si>
  <si>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</si>
  <si>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</si>
  <si>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</si>
  <si>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</si>
  <si>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</si>
  <si>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</si>
  <si>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</si>
  <si>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</si>
  <si>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</si>
  <si>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</si>
  <si>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</si>
  <si>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</si>
  <si>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</si>
  <si>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</si>
  <si>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</si>
  <si>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</si>
  <si>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</si>
  <si>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</si>
  <si>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</si>
  <si>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</si>
  <si>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</si>
  <si>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</si>
  <si>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</si>
  <si>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</si>
  <si>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</si>
  <si>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</si>
  <si>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</si>
  <si>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</si>
  <si>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</si>
  <si>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</si>
  <si>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</si>
  <si>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</si>
  <si>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</si>
  <si>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</si>
  <si>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</si>
  <si>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</si>
  <si>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</si>
  <si>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</si>
  <si>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</si>
  <si>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</si>
  <si>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</si>
  <si>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</si>
  <si>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</si>
  <si>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</si>
  <si>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</si>
  <si>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</si>
  <si>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</si>
  <si>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</si>
  <si>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</si>
  <si>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</si>
  <si>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</si>
  <si>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</si>
  <si>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</si>
  <si>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</si>
  <si>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</si>
  <si>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</si>
  <si>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</si>
  <si>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</si>
  <si>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</si>
  <si>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</si>
  <si>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</si>
  <si>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</si>
  <si>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</si>
  <si>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</si>
  <si>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</si>
  <si>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</si>
  <si>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</si>
  <si>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</si>
  <si>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</si>
  <si>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</si>
  <si>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</si>
  <si>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</si>
  <si>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</si>
  <si>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</si>
  <si>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</si>
  <si>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</si>
  <si>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</si>
  <si>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</si>
  <si>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</si>
  <si>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</si>
  <si>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</si>
  <si>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</si>
  <si>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</si>
  <si>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</si>
  <si>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</si>
  <si>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</si>
  <si>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</si>
  <si>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</si>
  <si>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</si>
  <si>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</si>
  <si>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</si>
  <si>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</si>
  <si>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</si>
  <si>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</si>
  <si>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</si>
  <si>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</si>
  <si>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</si>
  <si>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</si>
  <si>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</si>
  <si>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</si>
  <si>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</si>
  <si>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</si>
  <si>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</si>
  <si>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</si>
  <si>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</si>
  <si>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</si>
  <si>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</si>
  <si>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</si>
  <si>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</si>
  <si>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</si>
  <si>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</si>
  <si>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</si>
  <si>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</si>
  <si>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</si>
  <si>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</si>
  <si>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</si>
  <si>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</si>
  <si>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</si>
  <si>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</si>
  <si>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</si>
  <si>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</si>
  <si>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</si>
  <si>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</si>
  <si>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</si>
  <si>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</si>
  <si>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</si>
  <si>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</si>
  <si>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</si>
  <si>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</si>
  <si>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</si>
  <si>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</si>
  <si>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</si>
  <si>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</si>
  <si>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</si>
  <si>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</si>
  <si>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</si>
  <si>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</si>
  <si>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</si>
  <si>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</si>
  <si>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</si>
  <si>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</si>
  <si>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</si>
  <si>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</si>
  <si>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</si>
  <si>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</si>
  <si>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</si>
  <si>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</si>
  <si>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</si>
  <si>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</si>
  <si>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</si>
  <si>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</si>
  <si>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</si>
  <si>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</si>
  <si>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</si>
  <si>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</si>
  <si>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</si>
  <si>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</si>
  <si>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</si>
  <si>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</si>
  <si>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</si>
  <si>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</si>
  <si>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</si>
  <si>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</si>
  <si>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</si>
  <si>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</si>
  <si>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</si>
  <si>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</si>
  <si>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</si>
  <si>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</si>
  <si>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</si>
  <si>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</si>
  <si>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</si>
  <si>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</si>
  <si>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</si>
  <si>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</si>
  <si>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</si>
  <si>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</si>
  <si>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</si>
  <si>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</si>
  <si>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</si>
  <si>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</si>
  <si>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</si>
  <si>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</si>
  <si>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</si>
  <si>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</si>
  <si>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</si>
  <si>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</si>
  <si>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</si>
  <si>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</si>
  <si>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</si>
  <si>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</si>
  <si>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</si>
  <si>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</si>
  <si>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</si>
  <si>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</si>
  <si>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</si>
  <si>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</si>
  <si>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</si>
  <si>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</si>
  <si>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</si>
  <si>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</si>
  <si>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</si>
  <si>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</si>
  <si>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</si>
  <si>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</si>
  <si>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</si>
  <si>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</si>
  <si>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</si>
  <si>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</si>
  <si>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</si>
  <si>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</si>
  <si>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</si>
  <si>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</si>
  <si>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</si>
  <si>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</si>
  <si>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</si>
  <si>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</si>
  <si>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</si>
  <si>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</si>
  <si>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</si>
  <si>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</si>
  <si>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</si>
  <si>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</si>
  <si>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</si>
  <si>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</si>
  <si>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</si>
  <si>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</si>
  <si>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</si>
  <si>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</si>
  <si>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</si>
  <si>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</si>
  <si>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</si>
  <si>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</si>
  <si>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</si>
  <si>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</si>
  <si>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</si>
  <si>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</si>
  <si>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</si>
  <si>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</si>
  <si>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</si>
  <si>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</si>
  <si>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</si>
  <si>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</si>
  <si>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</si>
  <si>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</si>
  <si>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</si>
  <si>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</si>
  <si>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</si>
  <si>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</si>
  <si>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</si>
  <si>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</si>
  <si>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</si>
  <si>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</si>
  <si>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</si>
  <si>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</si>
  <si>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</si>
  <si>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</si>
  <si>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</si>
  <si>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</si>
  <si>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</si>
  <si>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</si>
  <si>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</si>
  <si>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</si>
  <si>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</si>
  <si>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</si>
  <si>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</si>
  <si>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</si>
  <si>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</si>
  <si>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</si>
  <si>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</si>
  <si>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</si>
  <si>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</si>
  <si>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</si>
  <si>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</si>
  <si>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</si>
  <si>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</si>
  <si>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</si>
  <si>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</si>
  <si>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</si>
  <si>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</si>
  <si>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</si>
  <si>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</si>
  <si>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</si>
  <si>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</si>
  <si>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</si>
  <si>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</si>
  <si>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</si>
  <si>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</si>
  <si>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</si>
  <si>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</si>
  <si>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</si>
  <si>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</si>
  <si>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</si>
  <si>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</si>
  <si>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</si>
  <si>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</si>
  <si>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</si>
  <si>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</si>
  <si>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</si>
  <si>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</si>
  <si>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</si>
  <si>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</si>
  <si>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</si>
  <si>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</si>
  <si>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</si>
  <si>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</si>
  <si>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</si>
  <si>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</si>
  <si>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</si>
  <si>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</si>
  <si>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</si>
  <si>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</si>
  <si>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</si>
  <si>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</si>
  <si>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</si>
  <si>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</si>
  <si>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</si>
  <si>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</si>
  <si>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</si>
  <si>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</si>
  <si>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</si>
  <si>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</si>
  <si>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</si>
  <si>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</si>
  <si>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</si>
  <si>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</si>
  <si>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</si>
  <si>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</si>
  <si>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</si>
  <si>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</si>
  <si>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</si>
  <si>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</si>
  <si>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</si>
  <si>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</si>
  <si>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</si>
  <si>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</si>
  <si>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</si>
  <si>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</si>
  <si>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</si>
  <si>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</si>
  <si>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</si>
  <si>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</si>
  <si>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</si>
  <si>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</si>
  <si>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</si>
  <si>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</si>
  <si>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</si>
  <si>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</si>
  <si>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</si>
  <si>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</si>
  <si>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</si>
  <si>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</si>
  <si>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</si>
  <si>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</si>
  <si>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</si>
  <si>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</si>
  <si>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</si>
  <si>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</si>
  <si>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</si>
  <si>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</si>
  <si>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</si>
  <si>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</si>
  <si>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</si>
  <si>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</si>
  <si>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</si>
  <si>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</si>
  <si>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</si>
  <si>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</si>
  <si>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</si>
  <si>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</si>
  <si>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</si>
  <si>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</si>
  <si>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</si>
  <si>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</si>
  <si>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</si>
  <si>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</si>
  <si>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</si>
  <si>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</si>
  <si>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</si>
  <si>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</si>
  <si>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</si>
  <si>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</si>
  <si>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</si>
  <si>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</si>
  <si>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</si>
  <si>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</si>
  <si>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</si>
  <si>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</si>
  <si>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</si>
  <si>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</si>
  <si>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</si>
  <si>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</si>
  <si>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</si>
  <si>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</si>
  <si>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</si>
  <si>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</si>
  <si>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</si>
  <si>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</si>
  <si>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</si>
  <si>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</si>
  <si>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</si>
  <si>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</si>
  <si>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</si>
  <si>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</si>
  <si>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</si>
  <si>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</si>
  <si>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</si>
  <si>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</si>
  <si>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</si>
  <si>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</si>
  <si>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</si>
  <si>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</si>
  <si>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</si>
  <si>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</si>
  <si>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</si>
  <si>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</si>
  <si>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</si>
  <si>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</si>
  <si>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</si>
  <si>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</si>
  <si>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</si>
  <si>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</si>
  <si>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</si>
  <si>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</si>
  <si>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</si>
  <si>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</si>
  <si>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</si>
  <si>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</si>
  <si>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</si>
  <si>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</si>
  <si>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</si>
  <si>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</si>
  <si>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</si>
  <si>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</si>
  <si>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</si>
  <si>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</si>
  <si>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</si>
  <si>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</si>
  <si>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</si>
  <si>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</si>
  <si>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</si>
  <si>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</si>
  <si>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</si>
  <si>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</si>
  <si>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</si>
  <si>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</si>
  <si>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</si>
  <si>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</si>
  <si>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</si>
  <si>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</si>
  <si>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</si>
  <si>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</si>
  <si>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</si>
  <si>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</si>
  <si>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</si>
  <si>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</si>
  <si>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</si>
  <si>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</si>
  <si>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</si>
  <si>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</si>
  <si>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</si>
  <si>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</si>
  <si>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</si>
  <si>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</si>
  <si>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</si>
  <si>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</si>
  <si>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</si>
  <si>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</si>
  <si>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</si>
  <si>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</si>
  <si>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</si>
  <si>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</si>
  <si>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</si>
  <si>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</si>
  <si>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</si>
  <si>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</si>
  <si>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</si>
  <si>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</si>
  <si>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</si>
  <si>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</si>
  <si>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</si>
  <si>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</si>
  <si>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</si>
  <si>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</si>
  <si>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</si>
  <si>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</si>
  <si>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</si>
  <si>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</si>
  <si>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</si>
  <si>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</si>
  <si>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</si>
  <si>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</si>
  <si>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</si>
  <si>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</si>
  <si>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</si>
  <si>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</si>
  <si>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</si>
  <si>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</si>
  <si>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</si>
  <si>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</si>
  <si>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</si>
  <si>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</si>
  <si>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</si>
  <si>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</si>
  <si>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</si>
  <si>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</si>
  <si>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</si>
  <si>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</si>
  <si>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</si>
  <si>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</si>
  <si>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</si>
  <si>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</si>
  <si>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</si>
  <si>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</si>
  <si>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</si>
  <si>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</si>
  <si>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</si>
  <si>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</si>
  <si>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</si>
  <si>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</si>
  <si>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</si>
  <si>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</si>
  <si>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</si>
  <si>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</si>
  <si>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</si>
  <si>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</si>
  <si>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</si>
  <si>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</si>
  <si>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</si>
  <si>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</si>
  <si>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</si>
  <si>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</si>
  <si>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</si>
  <si>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</si>
  <si>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</si>
  <si>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</si>
  <si>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</si>
  <si>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</si>
  <si>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</si>
  <si>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</si>
  <si>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</si>
  <si>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</si>
  <si>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</si>
  <si>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</si>
  <si>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</si>
  <si>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</si>
  <si>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</si>
  <si>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</si>
  <si>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</si>
  <si>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</si>
  <si>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</si>
  <si>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</si>
  <si>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</si>
  <si>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</si>
  <si>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</si>
  <si>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</si>
  <si>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</si>
  <si>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</si>
  <si>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</si>
  <si>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</si>
  <si>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</si>
  <si>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</si>
  <si>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</si>
  <si>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</si>
  <si>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</si>
  <si>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</si>
  <si>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</si>
  <si>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</si>
  <si>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</si>
  <si>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</si>
  <si>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</si>
  <si>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</si>
  <si>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</si>
  <si>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</si>
  <si>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</si>
  <si>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</si>
  <si>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</si>
  <si>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</si>
  <si>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</si>
  <si>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</si>
  <si>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</si>
  <si>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</si>
  <si>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</si>
  <si>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</si>
  <si>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</si>
  <si>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</si>
  <si>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</si>
  <si>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</si>
  <si>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</si>
  <si>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</si>
  <si>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</si>
  <si>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</si>
  <si>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</si>
  <si>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</si>
  <si>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</si>
  <si>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</si>
  <si>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</si>
  <si>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</si>
  <si>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</si>
  <si>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</si>
  <si>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</si>
  <si>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</si>
  <si>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</si>
  <si>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</si>
  <si>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</si>
  <si>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</si>
  <si>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</si>
  <si>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</si>
  <si>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</si>
  <si>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</si>
  <si>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</si>
  <si>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</si>
  <si>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</si>
  <si>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</si>
  <si>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</si>
  <si>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</si>
  <si>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</si>
  <si>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</si>
  <si>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</si>
  <si>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</si>
  <si>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</si>
  <si>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</si>
  <si>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</si>
  <si>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</si>
  <si>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</si>
  <si>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</si>
  <si>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</si>
  <si>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</si>
  <si>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</si>
  <si>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</si>
  <si>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</si>
  <si>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</si>
  <si>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</si>
  <si>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</si>
  <si>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</si>
  <si>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</si>
  <si>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</si>
  <si>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</si>
  <si>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</si>
  <si>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</si>
  <si>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</si>
  <si>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</si>
  <si>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</si>
  <si>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</si>
  <si>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</si>
  <si>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</si>
  <si>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</si>
  <si>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</si>
  <si>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</si>
  <si>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</si>
  <si>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</si>
  <si>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</si>
  <si>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</si>
  <si>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</si>
  <si>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</si>
  <si>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</si>
  <si>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</si>
  <si>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</si>
  <si>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</si>
  <si>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</si>
  <si>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</si>
  <si>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</si>
  <si>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</si>
  <si>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</si>
  <si>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</si>
  <si>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</si>
  <si>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</si>
  <si>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</si>
  <si>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</si>
  <si>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</si>
  <si>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</si>
  <si>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</si>
  <si>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</si>
  <si>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</si>
  <si>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</si>
  <si>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</si>
  <si>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</si>
  <si>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</si>
  <si>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</si>
  <si>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</si>
  <si>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</si>
  <si>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</si>
  <si>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</si>
  <si>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</si>
  <si>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</si>
  <si>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</si>
  <si>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</si>
  <si>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</si>
  <si>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</si>
  <si>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</si>
  <si>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</si>
  <si>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</si>
  <si>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</si>
  <si>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</si>
  <si>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</si>
  <si>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</si>
  <si>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</si>
  <si>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</si>
  <si>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</si>
  <si>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</si>
  <si>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</si>
  <si>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</si>
  <si>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</si>
  <si>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</si>
  <si>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</si>
  <si>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</si>
  <si>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</si>
  <si>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</si>
  <si>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</si>
  <si>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</si>
  <si>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</si>
  <si>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</si>
  <si>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</si>
  <si>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</si>
  <si>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</si>
  <si>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</si>
  <si>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</si>
  <si>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</si>
  <si>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</si>
  <si>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</si>
  <si>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</si>
  <si>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</si>
  <si>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</si>
  <si>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</si>
  <si>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</si>
  <si>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</si>
  <si>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</si>
  <si>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</si>
  <si>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</si>
  <si>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</si>
  <si>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</si>
  <si>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</si>
  <si>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</si>
  <si>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</si>
  <si>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</si>
  <si>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</si>
  <si>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</si>
  <si>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</si>
  <si>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</si>
  <si>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</si>
  <si>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</si>
  <si>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</si>
  <si>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</si>
  <si>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</si>
  <si>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</si>
  <si>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</si>
  <si>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</si>
  <si>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</si>
  <si>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</si>
  <si>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</si>
  <si>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</si>
  <si>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</si>
  <si>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</si>
  <si>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</si>
  <si>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</si>
  <si>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</si>
  <si>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</si>
  <si>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</si>
  <si>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</si>
  <si>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</si>
  <si>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</si>
  <si>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</si>
  <si>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</si>
  <si>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</si>
  <si>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</si>
  <si>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</si>
  <si>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</si>
  <si>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</si>
  <si>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</si>
  <si>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</si>
  <si>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</si>
  <si>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</si>
  <si>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</si>
  <si>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</si>
  <si>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</si>
  <si>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</si>
  <si>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</si>
  <si>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</si>
  <si>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</si>
  <si>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</si>
  <si>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</si>
  <si>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</si>
  <si>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</si>
  <si>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</si>
  <si>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</si>
  <si>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</si>
  <si>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</si>
  <si>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</si>
  <si>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</si>
  <si>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</si>
  <si>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</si>
  <si>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</si>
  <si>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</si>
  <si>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</si>
  <si>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</si>
  <si>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</si>
  <si>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</si>
  <si>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</si>
  <si>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</si>
  <si>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</si>
  <si>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</si>
  <si>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</si>
  <si>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</si>
  <si>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</si>
  <si>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</si>
  <si>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</si>
  <si>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</si>
  <si>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</si>
  <si>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</si>
  <si>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</si>
  <si>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</si>
  <si>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</si>
  <si>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</si>
  <si>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</si>
  <si>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</si>
  <si>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</si>
  <si>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</si>
  <si>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</si>
  <si>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</si>
  <si>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</si>
  <si>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</si>
  <si>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</si>
  <si>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</si>
  <si>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</si>
  <si>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</si>
  <si>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</si>
  <si>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</si>
  <si>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</si>
  <si>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</si>
  <si>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</si>
  <si>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</si>
  <si>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</si>
  <si>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</si>
  <si>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</si>
  <si>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</si>
  <si>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</si>
  <si>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</si>
  <si>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</si>
  <si>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</si>
  <si>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</si>
  <si>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</si>
  <si>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</si>
  <si>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</si>
  <si>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</si>
  <si>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</si>
  <si>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</si>
  <si>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</si>
  <si>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</si>
  <si>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</si>
  <si>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</si>
  <si>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</si>
  <si>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</si>
  <si>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</si>
  <si>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</si>
  <si>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</si>
  <si>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</si>
  <si>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</si>
  <si>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</si>
  <si>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</si>
  <si>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</si>
  <si>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</si>
  <si>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</si>
  <si>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</si>
  <si>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</si>
  <si>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</si>
  <si>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</si>
  <si>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</si>
  <si>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</si>
  <si>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</si>
  <si>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</si>
  <si>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</si>
  <si>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</si>
  <si>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</si>
  <si>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</si>
  <si>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</si>
  <si>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</si>
  <si>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</si>
  <si>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</si>
  <si>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</si>
  <si>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</si>
  <si>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</si>
  <si>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</si>
  <si>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</si>
  <si>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</si>
  <si>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</si>
  <si>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</si>
  <si>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</si>
  <si>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</si>
  <si>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</si>
  <si>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</si>
  <si>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</si>
  <si>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</si>
  <si>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</si>
  <si>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</si>
  <si>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</si>
  <si>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</si>
  <si>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</si>
  <si>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</si>
  <si>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</si>
  <si>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</si>
  <si>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</si>
  <si>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</si>
  <si>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</si>
  <si>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</si>
  <si>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</si>
  <si>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</si>
  <si>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</si>
  <si>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</si>
  <si>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</si>
  <si>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</si>
  <si>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</si>
  <si>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</si>
  <si>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</si>
  <si>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</si>
  <si>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</si>
  <si>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</si>
  <si>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</si>
  <si>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</si>
  <si>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</si>
  <si>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</si>
  <si>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</si>
  <si>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</si>
  <si>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</si>
  <si>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</si>
  <si>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</si>
  <si>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</si>
  <si>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</si>
  <si>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</si>
  <si>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</si>
  <si>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</si>
  <si>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</si>
  <si>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</si>
  <si>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</si>
  <si>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</si>
  <si>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</si>
  <si>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</si>
  <si>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</si>
  <si>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</si>
  <si>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</si>
  <si>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</si>
  <si>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</si>
  <si>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</si>
  <si>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</si>
  <si>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</si>
  <si>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</si>
  <si>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</si>
  <si>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</si>
  <si>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</si>
  <si>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</si>
  <si>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</si>
  <si>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</si>
  <si>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</si>
  <si>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</si>
  <si>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</si>
  <si>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</si>
  <si>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</si>
  <si>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</si>
  <si>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</si>
  <si>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</si>
  <si>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</si>
  <si>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</si>
  <si>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</si>
  <si>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</si>
  <si>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</si>
  <si>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</si>
  <si>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</si>
  <si>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</si>
  <si>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</si>
  <si>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</si>
  <si>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</si>
  <si>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</si>
  <si>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</si>
  <si>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</si>
  <si>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</si>
  <si>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</si>
  <si>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</si>
  <si>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</si>
  <si>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</si>
  <si>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</si>
  <si>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</si>
  <si>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</si>
  <si>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</si>
  <si>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</si>
  <si>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</si>
  <si>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</si>
  <si>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</si>
  <si>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</si>
  <si>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</si>
  <si>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</si>
  <si>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</si>
  <si>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</si>
  <si>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</si>
  <si>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</si>
  <si>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</si>
  <si>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</si>
  <si>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</si>
  <si>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</si>
  <si>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</si>
  <si>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</si>
  <si>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</si>
  <si>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</si>
  <si>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</si>
  <si>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</si>
  <si>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</si>
  <si>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</si>
  <si>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</si>
  <si>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</si>
  <si>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</si>
  <si>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</si>
  <si>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</si>
  <si>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</si>
  <si>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</si>
  <si>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</si>
  <si>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</si>
  <si>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</si>
  <si>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</si>
  <si>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</si>
  <si>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</si>
  <si>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</si>
  <si>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</si>
  <si>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</si>
  <si>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</si>
  <si>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</si>
  <si>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</si>
  <si>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</si>
  <si>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</si>
  <si>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</si>
  <si>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</si>
  <si>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</si>
  <si>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</si>
  <si>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</si>
  <si>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</si>
  <si>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</si>
  <si>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</si>
  <si>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</si>
  <si>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</si>
  <si>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</si>
  <si>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</si>
  <si>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</si>
  <si>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</si>
  <si>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</si>
  <si>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</si>
  <si>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</si>
  <si>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</si>
  <si>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</si>
  <si>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</si>
  <si>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</si>
  <si>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</si>
  <si>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</si>
  <si>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</si>
  <si>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</si>
  <si>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</si>
  <si>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</si>
  <si>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</si>
  <si>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</si>
  <si>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</si>
  <si>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</si>
  <si>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</si>
  <si>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</si>
  <si>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</si>
  <si>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</si>
  <si>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</si>
  <si>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</si>
  <si>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</si>
  <si>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</si>
  <si>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</si>
  <si>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</si>
  <si>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</si>
  <si>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</si>
  <si>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</si>
  <si>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</si>
  <si>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</si>
  <si>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</si>
  <si>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</si>
  <si>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</si>
  <si>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</si>
  <si>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</si>
  <si>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</si>
  <si>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</si>
  <si>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</si>
  <si>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</si>
  <si>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</si>
  <si>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</si>
  <si>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</si>
  <si>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</si>
  <si>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</si>
  <si>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</si>
  <si>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</si>
  <si>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</si>
  <si>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</si>
  <si>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</si>
  <si>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</si>
  <si>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</si>
  <si>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</si>
  <si>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</si>
  <si>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</si>
  <si>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</si>
  <si>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</si>
  <si>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</si>
  <si>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</si>
  <si>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</si>
  <si>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</si>
  <si>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</si>
  <si>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</si>
  <si>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</si>
  <si>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</si>
  <si>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</si>
  <si>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</si>
  <si>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</si>
  <si>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</si>
  <si>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</si>
  <si>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</si>
  <si>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</si>
  <si>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</si>
  <si>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</si>
  <si>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</si>
  <si>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</si>
  <si>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</si>
  <si>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</si>
  <si>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</si>
  <si>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</si>
  <si>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</si>
  <si>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</si>
  <si>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</si>
  <si>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</si>
  <si>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</si>
  <si>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</si>
  <si>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</si>
  <si>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</si>
  <si>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</si>
  <si>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</si>
  <si>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</si>
  <si>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</si>
  <si>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</si>
  <si>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</si>
  <si>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</si>
  <si>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</si>
  <si>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</si>
  <si>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</si>
  <si>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</si>
  <si>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</si>
  <si>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</si>
  <si>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</si>
  <si>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</si>
  <si>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</si>
  <si>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</si>
  <si>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</si>
  <si>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</si>
  <si>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</si>
  <si>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</si>
  <si>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</si>
  <si>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</si>
  <si>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</si>
  <si>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</si>
  <si>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</si>
  <si>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</si>
  <si>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</si>
  <si>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</si>
  <si>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</si>
  <si>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</si>
  <si>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</si>
  <si>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</si>
  <si>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</si>
  <si>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</si>
  <si>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</si>
  <si>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</si>
  <si>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</si>
  <si>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</si>
  <si>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</si>
  <si>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</si>
  <si>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</si>
  <si>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</si>
  <si>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</si>
  <si>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</si>
  <si>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</si>
  <si>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</si>
  <si>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</si>
  <si>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</si>
  <si>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</si>
  <si>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</si>
  <si>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</si>
  <si>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</si>
  <si>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</si>
  <si>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</si>
  <si>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</si>
  <si>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</si>
  <si>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</si>
  <si>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</si>
  <si>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</si>
  <si>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</si>
  <si>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</si>
  <si>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</si>
  <si>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</si>
  <si>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</si>
  <si>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</si>
  <si>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</si>
  <si>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</si>
  <si>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</si>
  <si>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</si>
  <si>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</si>
  <si>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</si>
  <si>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</si>
  <si>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</si>
  <si>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</si>
  <si>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</si>
  <si>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</si>
  <si>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</si>
  <si>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</si>
  <si>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</si>
  <si>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</si>
  <si>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</si>
  <si>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</si>
  <si>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</si>
  <si>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</si>
  <si>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</si>
  <si>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</si>
  <si>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</si>
  <si>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</si>
  <si>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</si>
  <si>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</si>
  <si>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</si>
  <si>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</si>
  <si>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</si>
  <si>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</si>
  <si>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</si>
  <si>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</si>
  <si>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</si>
  <si>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</si>
  <si>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</si>
  <si>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</si>
  <si>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</si>
  <si>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</si>
  <si>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</si>
  <si>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</si>
  <si>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</si>
  <si>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</si>
  <si>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</si>
  <si>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</si>
  <si>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</si>
  <si>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</si>
  <si>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</si>
  <si>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</si>
  <si>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</si>
  <si>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</si>
  <si>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</si>
  <si>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</si>
  <si>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</si>
  <si>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</si>
  <si>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</si>
  <si>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</si>
  <si>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</si>
  <si>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</si>
  <si>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</si>
  <si>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</si>
  <si>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</si>
  <si>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</si>
  <si>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</si>
  <si>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</si>
  <si>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</si>
  <si>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</si>
  <si>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</si>
  <si>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</si>
  <si>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</si>
  <si>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</si>
  <si>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</si>
  <si>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</si>
  <si>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</si>
  <si>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</si>
  <si>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</si>
  <si>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</si>
  <si>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</si>
  <si>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</si>
  <si>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</si>
  <si>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</si>
  <si>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</si>
  <si>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</si>
  <si>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</si>
  <si>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</si>
  <si>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</si>
  <si>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</si>
  <si>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</si>
  <si>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</si>
  <si>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</si>
  <si>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</si>
  <si>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</si>
  <si>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</si>
  <si>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</si>
  <si>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</si>
  <si>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</si>
  <si>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</si>
  <si>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</si>
  <si>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</si>
  <si>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</si>
  <si>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</si>
  <si>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</si>
  <si>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</si>
  <si>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</si>
  <si>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</si>
  <si>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</si>
  <si>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</si>
  <si>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</si>
  <si>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</si>
  <si>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</si>
  <si>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</si>
  <si>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</si>
  <si>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</si>
  <si>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</si>
  <si>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</si>
  <si>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</si>
  <si>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</si>
  <si>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</si>
  <si>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</si>
  <si>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</si>
  <si>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</si>
  <si>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</si>
  <si>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</si>
  <si>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</si>
  <si>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</si>
  <si>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</si>
  <si>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</si>
  <si>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</si>
  <si>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</si>
  <si>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</si>
  <si>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</si>
  <si>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</si>
  <si>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</si>
  <si>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</si>
  <si>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</si>
  <si>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</si>
  <si>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</si>
  <si>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</si>
  <si>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</si>
  <si>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</si>
  <si>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</si>
  <si>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</si>
  <si>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</si>
  <si>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</si>
  <si>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</si>
  <si>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</si>
  <si>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</si>
  <si>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</si>
  <si>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</si>
  <si>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</si>
  <si>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</si>
  <si>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</si>
  <si>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</si>
  <si>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</si>
  <si>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</si>
  <si>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</si>
  <si>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</si>
  <si>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</si>
  <si>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</si>
  <si>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</si>
  <si>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</si>
  <si>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</si>
  <si>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</si>
  <si>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</si>
  <si>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</si>
  <si>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</si>
  <si>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</si>
  <si>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</si>
  <si>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</si>
  <si>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</si>
  <si>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</si>
  <si>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</si>
  <si>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</si>
  <si>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</si>
  <si>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</si>
  <si>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</si>
  <si>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</si>
  <si>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</si>
  <si>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</si>
  <si>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</si>
  <si>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</si>
  <si>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</si>
  <si>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</si>
  <si>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</si>
  <si>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</si>
  <si>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</si>
  <si>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</si>
  <si>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</si>
  <si>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</si>
  <si>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</si>
  <si>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</si>
  <si>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</si>
  <si>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</si>
  <si>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</si>
  <si>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</si>
  <si>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</si>
  <si>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</si>
  <si>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</si>
  <si>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</si>
  <si>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</si>
  <si>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</si>
  <si>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</si>
  <si>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</si>
  <si>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</si>
  <si>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</si>
  <si>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</si>
  <si>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</si>
  <si>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</si>
  <si>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</si>
  <si>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</si>
  <si>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</si>
  <si>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</si>
  <si>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</si>
  <si>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</si>
  <si>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</si>
  <si>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</si>
  <si>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</si>
  <si>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</si>
  <si>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</si>
  <si>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</si>
  <si>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</si>
  <si>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</si>
  <si>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</si>
  <si>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</si>
  <si>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</si>
  <si>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</si>
  <si>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</si>
  <si>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</si>
  <si>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</si>
  <si>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</si>
  <si>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</si>
  <si>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</si>
  <si>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</si>
  <si>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</si>
  <si>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</si>
  <si>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</si>
  <si>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</si>
  <si>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</si>
  <si>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</si>
  <si>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</si>
  <si>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</si>
  <si>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</si>
  <si>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</si>
  <si>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</si>
  <si>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</si>
  <si>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</si>
  <si>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</si>
  <si>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</si>
  <si>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</si>
  <si>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</si>
  <si>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</si>
  <si>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</si>
  <si>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</si>
  <si>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</si>
  <si>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</si>
  <si>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</si>
  <si>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</si>
  <si>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</si>
  <si>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</si>
  <si>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</si>
  <si>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</si>
  <si>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</si>
  <si>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</si>
  <si>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</si>
  <si>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</si>
  <si>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</si>
  <si>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</si>
  <si>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</si>
  <si>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</si>
  <si>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</si>
  <si>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</si>
  <si>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</si>
  <si>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</si>
  <si>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</si>
  <si>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</si>
  <si>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</si>
  <si>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</si>
  <si>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</si>
  <si>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</si>
  <si>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</si>
  <si>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</si>
  <si>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</si>
  <si>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</si>
  <si>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</si>
  <si>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</si>
  <si>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</si>
  <si>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</si>
  <si>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</si>
  <si>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</si>
  <si>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</si>
  <si>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</si>
  <si>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</si>
  <si>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</si>
  <si>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</si>
  <si>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</si>
  <si>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</si>
  <si>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</si>
  <si>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</si>
  <si>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</si>
  <si>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</si>
  <si>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</si>
  <si>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</si>
  <si>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</si>
  <si>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</si>
  <si>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</si>
  <si>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</si>
  <si>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</si>
  <si>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</si>
  <si>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</si>
  <si>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</si>
  <si>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</si>
  <si>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</si>
  <si>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</si>
  <si>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</si>
  <si>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</si>
  <si>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</si>
  <si>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</si>
  <si>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</si>
  <si>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</si>
  <si>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</si>
  <si>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</si>
  <si>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</si>
  <si>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</si>
  <si>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</si>
  <si>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</si>
  <si>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</si>
  <si>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</si>
  <si>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</si>
  <si>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</si>
  <si>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</si>
  <si>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</si>
  <si>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</si>
  <si>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</si>
  <si>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</si>
  <si>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</si>
  <si>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</si>
  <si>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</si>
  <si>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</si>
  <si>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</si>
  <si>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</si>
  <si>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</si>
  <si>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</si>
  <si>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</si>
  <si>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</si>
  <si>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</si>
  <si>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</si>
  <si>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</si>
  <si>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</si>
  <si>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</si>
  <si>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</si>
  <si>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</si>
  <si>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</si>
  <si>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</si>
  <si>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</si>
  <si>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</si>
  <si>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</si>
  <si>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</si>
  <si>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</si>
  <si>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</si>
  <si>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</si>
  <si>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</si>
  <si>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</si>
  <si>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</si>
  <si>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</si>
  <si>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</si>
  <si>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</si>
  <si>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</si>
  <si>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</si>
  <si>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</si>
  <si>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</si>
  <si>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</si>
  <si>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</si>
  <si>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</si>
  <si>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</si>
  <si>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</si>
  <si>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</si>
  <si>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</si>
  <si>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</si>
  <si>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</si>
  <si>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</si>
  <si>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</si>
  <si>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</si>
  <si>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</si>
  <si>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</si>
  <si>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</si>
  <si>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</si>
  <si>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</si>
  <si>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</si>
  <si>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</si>
  <si>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</si>
  <si>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</si>
  <si>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</si>
  <si>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</si>
  <si>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</si>
  <si>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</si>
  <si>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</si>
  <si>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</si>
  <si>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</si>
  <si>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</si>
  <si>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</si>
  <si>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</si>
  <si>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</si>
  <si>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</si>
  <si>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</si>
  <si>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</si>
  <si>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</si>
  <si>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</si>
  <si>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</si>
  <si>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</si>
  <si>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</si>
  <si>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</si>
  <si>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</si>
  <si>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</si>
  <si>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</si>
  <si>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</si>
  <si>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</si>
  <si>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</si>
  <si>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</si>
  <si>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</si>
  <si>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</si>
  <si>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</si>
  <si>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</si>
  <si>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</si>
  <si>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</si>
  <si>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</si>
  <si>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</si>
  <si>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</si>
  <si>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</si>
  <si>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</si>
  <si>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</si>
  <si>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</si>
  <si>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</si>
  <si>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</si>
  <si>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</si>
  <si>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</si>
  <si>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</si>
  <si>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</si>
  <si>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</si>
  <si>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</si>
  <si>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</si>
  <si>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</si>
  <si>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</si>
  <si>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</si>
  <si>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</si>
  <si>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</si>
  <si>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</si>
  <si>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</si>
  <si>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</si>
  <si>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</si>
  <si>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</si>
  <si>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</si>
  <si>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</si>
  <si>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</si>
  <si>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</si>
  <si>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</si>
  <si>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</si>
  <si>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</si>
  <si>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</si>
  <si>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</si>
  <si>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</si>
  <si>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</si>
  <si>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</si>
  <si>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</si>
  <si>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</si>
  <si>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</si>
  <si>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</si>
  <si>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</si>
  <si>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</si>
  <si>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</si>
  <si>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</si>
  <si>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</si>
  <si>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</si>
  <si>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</si>
  <si>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</si>
  <si>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</si>
  <si>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</si>
  <si>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</si>
  <si>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</si>
  <si>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</si>
  <si>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</si>
  <si>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</si>
  <si>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</si>
  <si>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</si>
  <si>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</si>
  <si>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</si>
  <si>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</si>
  <si>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</si>
  <si>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</si>
  <si>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</si>
  <si>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</si>
  <si>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</si>
  <si>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</si>
  <si>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</si>
  <si>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</si>
  <si>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</si>
  <si>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</si>
  <si>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</si>
  <si>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</si>
  <si>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</si>
  <si>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</si>
  <si>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</si>
  <si>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</si>
  <si>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</si>
  <si>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</si>
  <si>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</si>
  <si>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</si>
  <si>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</si>
  <si>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</si>
  <si>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</si>
  <si>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</si>
  <si>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</si>
  <si>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</si>
  <si>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</si>
  <si>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</si>
  <si>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</si>
  <si>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</si>
  <si>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</si>
  <si>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</si>
  <si>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</si>
  <si>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</si>
  <si>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</si>
  <si>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</si>
  <si>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</si>
  <si>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</si>
  <si>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</si>
  <si>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</si>
  <si>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</si>
  <si>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</si>
  <si>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</si>
  <si>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</si>
  <si>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</si>
  <si>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</si>
  <si>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</si>
  <si>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</si>
  <si>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</si>
  <si>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</si>
  <si>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</si>
  <si>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</si>
  <si>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</si>
  <si>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</si>
  <si>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</si>
  <si>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</si>
  <si>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</si>
  <si>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</si>
  <si>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</si>
  <si>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</si>
  <si>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</si>
  <si>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</si>
  <si>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</si>
  <si>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</si>
  <si>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</si>
  <si>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</si>
  <si>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</si>
  <si>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</si>
  <si>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</si>
  <si>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</si>
  <si>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</si>
  <si>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</si>
  <si>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</si>
  <si>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</si>
  <si>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</si>
  <si>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</si>
  <si>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</si>
  <si>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</si>
  <si>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</si>
  <si>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</si>
  <si>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</si>
  <si>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</si>
  <si>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</si>
  <si>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</si>
  <si>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</si>
  <si>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</si>
  <si>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</si>
  <si>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</si>
  <si>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</si>
  <si>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</si>
  <si>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</si>
  <si>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</si>
  <si>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</si>
  <si>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</si>
  <si>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</si>
  <si>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</si>
  <si>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</si>
  <si>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</si>
  <si>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</si>
  <si>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</si>
  <si>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</si>
  <si>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</si>
  <si>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</si>
  <si>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</si>
  <si>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</si>
  <si>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</si>
  <si>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</si>
  <si>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</si>
  <si>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</si>
  <si>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</si>
  <si>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</si>
  <si>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</si>
  <si>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</si>
  <si>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</si>
  <si>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</si>
  <si>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</si>
  <si>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</si>
  <si>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</si>
  <si>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</si>
  <si>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</si>
  <si>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</si>
  <si>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</si>
  <si>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</si>
  <si>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</si>
  <si>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</si>
  <si>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</si>
  <si>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</si>
  <si>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</si>
  <si>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</si>
  <si>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</si>
  <si>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</si>
  <si>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</si>
  <si>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</si>
  <si>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</si>
  <si>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</si>
  <si>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</si>
  <si>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</si>
  <si>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</si>
  <si>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</si>
  <si>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</si>
  <si>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</si>
  <si>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</si>
  <si>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</si>
  <si>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</si>
  <si>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</si>
  <si>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</si>
  <si>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</si>
  <si>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</si>
  <si>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</si>
  <si>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</si>
  <si>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</si>
  <si>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</si>
  <si>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</si>
  <si>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</si>
  <si>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</si>
  <si>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</si>
  <si>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</si>
  <si>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</si>
  <si>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</si>
  <si>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</si>
  <si>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</si>
  <si>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</si>
  <si>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</si>
  <si>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</si>
  <si>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</si>
  <si>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</si>
  <si>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</si>
  <si>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</si>
  <si>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</si>
  <si>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</si>
  <si>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</si>
  <si>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</si>
  <si>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</si>
  <si>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</si>
  <si>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</si>
  <si>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</si>
  <si>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</si>
  <si>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</si>
  <si>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</si>
  <si>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</si>
  <si>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</si>
  <si>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</si>
  <si>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</si>
  <si>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</si>
  <si>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</si>
  <si>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</si>
  <si>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</si>
  <si>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</si>
  <si>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</si>
  <si>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</si>
  <si>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</si>
  <si>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</si>
  <si>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</si>
  <si>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</si>
  <si>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</si>
  <si>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</si>
  <si>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</si>
  <si>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</si>
  <si>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</si>
  <si>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</si>
  <si>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</si>
  <si>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</si>
  <si>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</si>
  <si>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</si>
  <si>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</si>
  <si>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</si>
  <si>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</si>
  <si>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</si>
  <si>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</si>
  <si>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</si>
  <si>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</si>
  <si>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</si>
  <si>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</si>
  <si>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</si>
  <si>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</si>
  <si>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</si>
  <si>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</si>
  <si>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</si>
  <si>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</si>
  <si>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</si>
  <si>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</si>
  <si>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</si>
  <si>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</si>
  <si>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</si>
  <si>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</si>
  <si>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</si>
  <si>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</si>
  <si>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</si>
  <si>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</si>
  <si>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</si>
  <si>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</si>
  <si>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</si>
  <si>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</si>
  <si>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</si>
  <si>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</si>
  <si>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</si>
  <si>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</si>
  <si>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</si>
  <si>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</si>
  <si>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</si>
  <si>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</si>
  <si>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</si>
  <si>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</si>
  <si>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</si>
  <si>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</si>
  <si>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</si>
  <si>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</si>
  <si>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</si>
  <si>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</si>
  <si>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</si>
  <si>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</si>
  <si>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</si>
  <si>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</si>
  <si>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</si>
  <si>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</si>
  <si>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</si>
  <si>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</si>
  <si>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</si>
  <si>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</si>
  <si>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</si>
  <si>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</si>
  <si>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</si>
  <si>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</si>
  <si>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</si>
  <si>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</si>
  <si>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</si>
  <si>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</si>
  <si>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</si>
  <si>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</si>
  <si>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</si>
  <si>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</si>
  <si>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</si>
  <si>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</si>
  <si>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</si>
  <si>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</si>
  <si>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</si>
  <si>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</si>
  <si>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</si>
  <si>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</si>
  <si>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</si>
  <si>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</si>
  <si>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</si>
  <si>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</si>
  <si>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</si>
  <si>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</si>
  <si>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</si>
  <si>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</si>
  <si>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</si>
  <si>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</si>
  <si>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</si>
  <si>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</si>
  <si>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</si>
  <si>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</si>
  <si>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</si>
  <si>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</si>
  <si>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</si>
  <si>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</si>
  <si>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</si>
  <si>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</si>
  <si>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</si>
  <si>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</si>
  <si>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</si>
  <si>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</si>
  <si>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</si>
  <si>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</si>
  <si>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</si>
  <si>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</si>
  <si>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</si>
  <si>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</si>
  <si>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</si>
  <si>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</si>
  <si>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</si>
  <si>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</si>
  <si>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</si>
  <si>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</si>
  <si>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</si>
  <si>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</si>
  <si>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</si>
  <si>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</si>
  <si>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</si>
  <si>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</si>
  <si>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</si>
  <si>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</si>
  <si>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</si>
  <si>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</si>
  <si>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</si>
  <si>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</si>
  <si>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</si>
  <si>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</si>
  <si>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</si>
  <si>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</si>
  <si>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</si>
  <si>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</si>
  <si>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</si>
  <si>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</si>
  <si>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</si>
  <si>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</si>
  <si>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</si>
  <si>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</si>
  <si>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</si>
  <si>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</si>
  <si>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</si>
  <si>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</si>
  <si>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</si>
  <si>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</si>
  <si>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</si>
  <si>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</si>
  <si>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</si>
  <si>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</si>
  <si>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</si>
  <si>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</si>
  <si>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</si>
  <si>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</si>
  <si>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</si>
  <si>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</si>
  <si>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</si>
  <si>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</si>
  <si>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</si>
  <si>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</si>
  <si>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</si>
  <si>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</si>
  <si>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</si>
  <si>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</si>
  <si>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</si>
  <si>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</si>
  <si>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</si>
  <si>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</si>
  <si>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</si>
  <si>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</si>
  <si>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</si>
  <si>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</si>
  <si>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</si>
  <si>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</si>
  <si>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</si>
  <si>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</si>
  <si>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</si>
  <si>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</si>
  <si>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</si>
  <si>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</si>
  <si>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</si>
  <si>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</si>
  <si>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</si>
  <si>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</si>
  <si>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</si>
  <si>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</si>
  <si>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</si>
  <si>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</si>
  <si>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</si>
  <si>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</si>
  <si>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</si>
  <si>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</si>
  <si>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</si>
  <si>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</si>
  <si>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</si>
  <si>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</si>
  <si>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</si>
  <si>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</si>
  <si>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</si>
  <si>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</si>
  <si>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</si>
  <si>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</si>
  <si>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</si>
  <si>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</si>
  <si>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</si>
  <si>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</si>
  <si>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</si>
  <si>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</si>
  <si>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</si>
  <si>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</si>
  <si>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</si>
  <si>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</si>
  <si>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</si>
  <si>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</si>
  <si>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</si>
  <si>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</si>
  <si>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</si>
  <si>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</si>
  <si>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</si>
  <si>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</si>
  <si>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</si>
  <si>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</si>
  <si>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</si>
  <si>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</si>
  <si>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</si>
  <si>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</si>
  <si>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</si>
  <si>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</si>
  <si>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</si>
  <si>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</si>
  <si>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</si>
  <si>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</si>
  <si>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</si>
  <si>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</si>
  <si>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</si>
  <si>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</si>
  <si>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</si>
  <si>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</si>
  <si>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</si>
  <si>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</si>
  <si>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</si>
  <si>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</si>
  <si>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</si>
  <si>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</si>
  <si>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</si>
  <si>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</si>
  <si>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</si>
  <si>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</si>
  <si>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</si>
  <si>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</si>
  <si>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</si>
  <si>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</si>
  <si>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</si>
  <si>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</si>
  <si>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</si>
  <si>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</si>
  <si>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</si>
  <si>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</si>
  <si>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</si>
  <si>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</si>
  <si>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</si>
  <si>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</si>
  <si>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</si>
  <si>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</si>
  <si>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</si>
  <si>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</si>
  <si>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</si>
  <si>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</si>
  <si>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</si>
  <si>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</si>
  <si>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</si>
  <si>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</si>
  <si>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</si>
  <si>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</si>
  <si>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</si>
  <si>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</si>
  <si>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</si>
  <si>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</si>
  <si>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</si>
  <si>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</si>
  <si>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</si>
  <si>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</si>
  <si>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</si>
  <si>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</si>
  <si>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</si>
  <si>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</si>
  <si>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</si>
  <si>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</si>
  <si>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</si>
  <si>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</si>
  <si>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</si>
  <si>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</si>
  <si>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</si>
  <si>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</si>
  <si>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</si>
  <si>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</si>
  <si>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</si>
  <si>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</si>
  <si>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</si>
  <si>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</si>
  <si>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</si>
  <si>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</si>
  <si>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</si>
  <si>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</si>
  <si>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</si>
  <si>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</si>
  <si>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</si>
  <si>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</si>
  <si>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</si>
  <si>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</si>
  <si>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</si>
  <si>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</si>
  <si>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</si>
  <si>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</si>
  <si>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</si>
  <si>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</si>
  <si>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</si>
  <si>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</si>
  <si>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</si>
  <si>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</si>
  <si>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</si>
  <si>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</si>
  <si>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</si>
  <si>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</si>
  <si>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</si>
  <si>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</si>
  <si>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</si>
  <si>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</si>
  <si>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</si>
  <si>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</si>
  <si>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</si>
  <si>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</si>
  <si>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</si>
  <si>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</si>
  <si>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</si>
  <si>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</si>
  <si>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</si>
  <si>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</si>
  <si>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</si>
  <si>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</si>
  <si>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</si>
  <si>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</si>
  <si>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</si>
  <si>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</si>
  <si>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</si>
  <si>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</si>
  <si>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</si>
  <si>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</si>
  <si>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</si>
  <si>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</si>
  <si>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</si>
  <si>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</si>
  <si>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</si>
  <si>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</si>
  <si>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</si>
  <si>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</si>
  <si>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</si>
  <si>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</si>
  <si>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</si>
  <si>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</si>
  <si>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</si>
  <si>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</si>
  <si>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</si>
  <si>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</si>
  <si>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</si>
  <si>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</si>
  <si>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</si>
  <si>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</si>
  <si>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</si>
  <si>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</si>
  <si>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</si>
  <si>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</si>
  <si>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</si>
  <si>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</si>
  <si>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</si>
  <si>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</si>
  <si>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</si>
  <si>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</si>
  <si>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</si>
  <si>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</si>
  <si>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</si>
  <si>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</si>
  <si>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</si>
  <si>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</si>
  <si>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</si>
  <si>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</si>
  <si>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</si>
  <si>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</si>
  <si>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</si>
  <si>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</si>
  <si>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</si>
  <si>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</si>
  <si>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</si>
  <si>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</si>
  <si>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</si>
  <si>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</si>
  <si>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</si>
  <si>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</si>
  <si>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</si>
  <si>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</si>
  <si>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</si>
  <si>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</si>
  <si>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</si>
  <si>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</si>
  <si>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</si>
  <si>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</si>
  <si>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</si>
  <si>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</si>
  <si>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</si>
  <si>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</si>
  <si>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</si>
  <si>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</si>
  <si>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</si>
  <si>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</si>
  <si>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</si>
  <si>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</si>
  <si>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</si>
  <si>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</si>
  <si>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</si>
  <si>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</si>
  <si>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</si>
  <si>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</si>
  <si>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</si>
  <si>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</si>
  <si>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</si>
  <si>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</si>
  <si>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</si>
  <si>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</si>
  <si>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</si>
  <si>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</si>
  <si>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</si>
  <si>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</si>
  <si>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</si>
  <si>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</si>
  <si>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</si>
  <si>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</si>
  <si>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</si>
  <si>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</si>
  <si>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</si>
  <si>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</si>
  <si>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</si>
  <si>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</si>
  <si>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</si>
  <si>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</si>
  <si>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</si>
  <si>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</si>
  <si>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</si>
  <si>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</si>
  <si>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</si>
  <si>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</si>
  <si>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</si>
  <si>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</si>
  <si>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</si>
  <si>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</si>
  <si>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</si>
  <si>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</si>
  <si>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</si>
  <si>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</si>
  <si>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</si>
  <si>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</si>
  <si>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</si>
  <si>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</si>
  <si>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</si>
  <si>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</si>
  <si>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</si>
  <si>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</si>
  <si>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</si>
  <si>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</si>
  <si>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</si>
  <si>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</si>
  <si>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</si>
  <si>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</si>
  <si>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</si>
  <si>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</si>
  <si>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</si>
  <si>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</si>
  <si>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</si>
  <si>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</si>
  <si>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</si>
  <si>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</si>
  <si>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</si>
  <si>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</si>
  <si>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</si>
  <si>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</si>
  <si>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</si>
  <si>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</si>
  <si>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</si>
  <si>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</si>
  <si>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</si>
  <si>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</si>
  <si>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</si>
  <si>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</si>
  <si>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</si>
  <si>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</si>
  <si>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</si>
  <si>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</si>
  <si>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</si>
  <si>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</si>
  <si>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</si>
  <si>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</si>
  <si>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</si>
  <si>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</si>
  <si>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</si>
  <si>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</si>
  <si>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</si>
  <si>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</si>
  <si>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</si>
  <si>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</si>
  <si>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</si>
  <si>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</si>
  <si>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</si>
  <si>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</si>
  <si>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</si>
  <si>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</si>
  <si>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</si>
  <si>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</si>
  <si>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</si>
  <si>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</si>
  <si>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</si>
  <si>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</si>
  <si>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</si>
  <si>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</si>
  <si>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</si>
  <si>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</si>
  <si>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</si>
  <si>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</si>
  <si>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</si>
  <si>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</si>
  <si>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</si>
  <si>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</si>
  <si>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</si>
  <si>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</si>
  <si>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</si>
  <si>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</si>
  <si>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</si>
  <si>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</si>
  <si>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</si>
  <si>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</si>
  <si>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</si>
  <si>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</si>
  <si>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</si>
  <si>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</si>
  <si>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</si>
  <si>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</si>
  <si>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</si>
  <si>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</si>
  <si>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</si>
  <si>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</si>
  <si>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</si>
  <si>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</si>
  <si>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</si>
  <si>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</si>
  <si>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</si>
  <si>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</si>
  <si>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</si>
  <si>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</si>
  <si>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</si>
  <si>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</si>
  <si>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</si>
  <si>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</si>
  <si>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</si>
  <si>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</si>
  <si>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</si>
  <si>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</si>
  <si>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</si>
  <si>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</si>
  <si>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</si>
  <si>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</si>
  <si>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</si>
  <si>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</si>
  <si>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</si>
  <si>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</si>
  <si>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</si>
  <si>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</si>
  <si>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</si>
  <si>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</si>
  <si>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</si>
  <si>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</si>
  <si>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</si>
  <si>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</si>
  <si>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</si>
  <si>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</si>
  <si>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</si>
  <si>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</si>
  <si>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</si>
  <si>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</si>
  <si>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</si>
  <si>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</si>
  <si>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</si>
  <si>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</si>
  <si>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</si>
  <si>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</si>
  <si>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</si>
  <si>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</si>
  <si>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</si>
  <si>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</si>
  <si>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</si>
  <si>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</si>
  <si>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</si>
  <si>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</si>
  <si>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</si>
  <si>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</si>
  <si>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</si>
  <si>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</si>
  <si>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</si>
  <si>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</si>
  <si>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</si>
  <si>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</si>
  <si>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</si>
  <si>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</si>
  <si>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</si>
  <si>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</si>
  <si>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</si>
  <si>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</si>
  <si>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</si>
  <si>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</si>
  <si>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</si>
  <si>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</si>
  <si>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</si>
  <si>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</si>
  <si>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</si>
  <si>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</si>
  <si>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</si>
  <si>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</si>
  <si>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</si>
  <si>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</si>
  <si>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</si>
  <si>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</si>
  <si>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</si>
  <si>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</si>
  <si>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</si>
  <si>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</si>
  <si>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</si>
  <si>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</si>
  <si>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</si>
  <si>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</si>
  <si>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</si>
  <si>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</si>
  <si>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</si>
  <si>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</si>
  <si>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</si>
  <si>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</si>
  <si>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</si>
  <si>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</si>
  <si>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</si>
  <si>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</si>
  <si>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</si>
  <si>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</si>
  <si>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</si>
  <si>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</si>
  <si>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</si>
  <si>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</si>
  <si>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</si>
  <si>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</si>
  <si>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</si>
  <si>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</si>
  <si>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</si>
  <si>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</si>
  <si>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</si>
  <si>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</si>
  <si>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</si>
  <si>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</si>
  <si>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</si>
  <si>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</si>
  <si>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</si>
  <si>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</si>
  <si>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</si>
  <si>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</si>
  <si>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</si>
  <si>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</si>
  <si>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</si>
  <si>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</si>
  <si>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</si>
  <si>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</si>
  <si>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</si>
  <si>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</si>
  <si>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</si>
  <si>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</si>
  <si>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</si>
  <si>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</si>
  <si>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</si>
  <si>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</si>
  <si>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</si>
  <si>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</si>
  <si>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</si>
  <si>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</si>
  <si>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</si>
  <si>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</si>
  <si>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</si>
  <si>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</si>
  <si>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</si>
  <si>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</si>
  <si>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</si>
  <si>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</si>
  <si>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</si>
  <si>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</si>
  <si>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</si>
  <si>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</si>
  <si>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</si>
  <si>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</si>
  <si>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</si>
  <si>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</si>
  <si>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</si>
  <si>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</si>
  <si>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</si>
  <si>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</si>
  <si>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</si>
  <si>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</si>
  <si>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</si>
  <si>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</si>
  <si>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</si>
  <si>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</si>
  <si>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</si>
  <si>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</si>
  <si>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</si>
  <si>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</si>
  <si>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</si>
  <si>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</si>
  <si>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</si>
  <si>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</si>
  <si>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</si>
  <si>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</si>
  <si>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</si>
  <si>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</si>
  <si>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</si>
  <si>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</si>
  <si>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</si>
  <si>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</si>
  <si>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</si>
  <si>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</si>
  <si>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</si>
  <si>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</si>
  <si>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</si>
  <si>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</si>
  <si>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</si>
  <si>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</si>
  <si>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</si>
  <si>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</si>
  <si>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</si>
  <si>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</si>
  <si>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</si>
  <si>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</si>
  <si>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</si>
  <si>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</si>
  <si>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</si>
  <si>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</si>
  <si>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</si>
  <si>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</si>
  <si>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</si>
  <si>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</si>
  <si>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</si>
  <si>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</si>
  <si>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</si>
  <si>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</si>
  <si>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</si>
  <si>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</si>
  <si>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</si>
  <si>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</si>
  <si>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</si>
  <si>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</si>
  <si>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</si>
  <si>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</si>
  <si>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</si>
  <si>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</si>
  <si>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</si>
  <si>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</si>
  <si>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</si>
  <si>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</si>
  <si>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</si>
  <si>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</si>
  <si>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</si>
  <si>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</si>
  <si>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</si>
  <si>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</si>
  <si>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</si>
  <si>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</si>
  <si>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</si>
  <si>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</si>
  <si>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</si>
  <si>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</si>
  <si>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</si>
  <si>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</si>
  <si>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</si>
  <si>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</si>
  <si>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</si>
  <si>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</si>
  <si>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</si>
  <si>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</si>
  <si>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</si>
  <si>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</si>
  <si>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</si>
  <si>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</si>
  <si>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</si>
  <si>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</si>
  <si>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</si>
  <si>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</si>
  <si>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</si>
  <si>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</si>
  <si>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</si>
  <si>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</si>
  <si>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</si>
  <si>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</si>
  <si>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</si>
  <si>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</si>
  <si>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</si>
  <si>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</si>
  <si>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</si>
  <si>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</si>
  <si>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</si>
  <si>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</si>
  <si>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</si>
  <si>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</si>
  <si>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</si>
  <si>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</si>
  <si>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</si>
  <si>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</si>
  <si>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</si>
  <si>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</si>
  <si>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</si>
  <si>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</si>
  <si>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</si>
  <si>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</si>
  <si>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</si>
  <si>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</si>
  <si>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</si>
  <si>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</si>
  <si>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</si>
  <si>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</si>
  <si>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</si>
  <si>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</si>
  <si>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</si>
  <si>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</si>
  <si>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</si>
  <si>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</si>
  <si>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</si>
  <si>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</si>
  <si>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</si>
  <si>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</si>
  <si>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</si>
  <si>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</si>
  <si>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</si>
  <si>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</si>
  <si>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</si>
  <si>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</si>
  <si>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</si>
  <si>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</si>
  <si>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</si>
  <si>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</si>
  <si>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</si>
  <si>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</si>
  <si>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</si>
  <si>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</si>
  <si>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</si>
  <si>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</si>
  <si>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</si>
  <si>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</si>
  <si>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</si>
  <si>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</si>
  <si>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</si>
  <si>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</si>
  <si>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</si>
  <si>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</si>
  <si>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</si>
  <si>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</si>
  <si>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</si>
  <si>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</si>
  <si>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</si>
  <si>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</si>
  <si>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</si>
  <si>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</si>
  <si>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</si>
  <si>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</si>
  <si>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</si>
  <si>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</si>
  <si>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</si>
  <si>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</si>
  <si>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</si>
  <si>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</si>
  <si>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</si>
  <si>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</si>
  <si>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</si>
  <si>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</si>
  <si>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</si>
  <si>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</si>
  <si>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</si>
  <si>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</si>
  <si>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</si>
  <si>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</si>
  <si>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</si>
  <si>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</si>
  <si>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</si>
  <si>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</si>
  <si>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</si>
  <si>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</si>
  <si>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</si>
  <si>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</si>
  <si>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</si>
  <si>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</si>
  <si>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</si>
  <si>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</si>
  <si>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</si>
  <si>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</si>
  <si>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</si>
  <si>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</si>
  <si>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</si>
  <si>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</si>
  <si>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</si>
  <si>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</si>
  <si>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</si>
  <si>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</si>
  <si>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</si>
  <si>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</si>
  <si>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</si>
  <si>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</si>
  <si>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</si>
  <si>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</si>
  <si>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</si>
  <si>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</si>
  <si>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</si>
  <si>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</si>
  <si>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</si>
  <si>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</si>
  <si>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</si>
  <si>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</si>
  <si>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</si>
  <si>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</si>
  <si>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</si>
  <si>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</si>
  <si>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</si>
  <si>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</si>
  <si>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</si>
  <si>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</si>
  <si>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</si>
  <si>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</si>
  <si>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</si>
  <si>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</si>
  <si>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</si>
  <si>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</si>
  <si>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</si>
  <si>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</si>
  <si>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</si>
  <si>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</si>
  <si>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</si>
  <si>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</si>
  <si>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</si>
  <si>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</si>
  <si>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</si>
  <si>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</si>
  <si>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</si>
  <si>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</si>
  <si>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</si>
  <si>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</si>
  <si>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</si>
  <si>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</si>
  <si>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</si>
  <si>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</si>
  <si>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</si>
  <si>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</si>
  <si>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</si>
  <si>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</si>
  <si>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</si>
  <si>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</si>
  <si>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</si>
  <si>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</si>
  <si>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</si>
  <si>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</si>
  <si>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</si>
  <si>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</si>
  <si>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</si>
  <si>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</si>
  <si>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</si>
  <si>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</si>
  <si>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</si>
  <si>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</si>
  <si>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</si>
  <si>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</si>
  <si>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</si>
  <si>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</si>
  <si>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</si>
  <si>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</si>
  <si>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</si>
  <si>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</si>
  <si>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</si>
  <si>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</si>
  <si>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</si>
  <si>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</si>
  <si>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</si>
  <si>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</si>
  <si>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</si>
  <si>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</si>
  <si>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</si>
  <si>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</si>
  <si>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</si>
  <si>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</si>
  <si>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</si>
  <si>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</si>
  <si>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</si>
  <si>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</si>
  <si>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</si>
  <si>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</si>
  <si>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</si>
  <si>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</si>
  <si>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</si>
  <si>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</si>
  <si>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</si>
  <si>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</si>
  <si>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</si>
  <si>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</si>
  <si>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</si>
  <si>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</si>
  <si>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</si>
  <si>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</si>
  <si>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</si>
  <si>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</si>
  <si>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</si>
  <si>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</si>
  <si>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</si>
  <si>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</si>
  <si>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</si>
  <si>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</si>
  <si>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</si>
  <si>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</si>
  <si>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</si>
  <si>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</si>
  <si>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</si>
  <si>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</si>
  <si>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</si>
  <si>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</si>
  <si>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</si>
  <si>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</si>
  <si>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</si>
  <si>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</si>
  <si>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</si>
  <si>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</si>
  <si>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</si>
  <si>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</si>
  <si>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</si>
  <si>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</si>
  <si>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</si>
  <si>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</si>
  <si>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</si>
  <si>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</si>
  <si>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</si>
  <si>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</si>
  <si>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</si>
  <si>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</si>
  <si>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</si>
  <si>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</si>
  <si>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</si>
  <si>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</si>
  <si>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</si>
  <si>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</si>
  <si>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</si>
  <si>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</si>
  <si>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</si>
  <si>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</si>
  <si>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</si>
  <si>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</si>
  <si>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</si>
  <si>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</si>
  <si>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</si>
  <si>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</si>
  <si>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</si>
  <si>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</si>
  <si>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</si>
  <si>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</si>
  <si>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</si>
  <si>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</si>
  <si>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</si>
  <si>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</si>
  <si>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</si>
  <si>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</si>
  <si>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</si>
  <si>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</si>
  <si>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</si>
  <si>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</si>
  <si>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</si>
  <si>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</si>
  <si>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</si>
  <si>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</si>
  <si>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</si>
  <si>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</si>
  <si>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</si>
  <si>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</si>
  <si>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</si>
  <si>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</si>
  <si>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</si>
  <si>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</si>
  <si>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</si>
  <si>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</si>
  <si>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</si>
  <si>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</si>
  <si>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</si>
  <si>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</si>
  <si>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</si>
  <si>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</si>
  <si>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</si>
  <si>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</si>
  <si>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</si>
  <si>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</si>
  <si>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</si>
  <si>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</si>
  <si>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</si>
  <si>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</si>
  <si>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</si>
  <si>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</si>
  <si>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</si>
  <si>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</si>
  <si>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</si>
  <si>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</si>
  <si>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</si>
  <si>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</si>
  <si>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</si>
  <si>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</si>
  <si>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</si>
  <si>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</si>
  <si>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</si>
  <si>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</si>
  <si>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</si>
  <si>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</si>
  <si>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</si>
  <si>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</si>
  <si>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</si>
  <si>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</si>
  <si>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</si>
  <si>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</si>
  <si>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</si>
  <si>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</si>
  <si>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</si>
  <si>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</si>
  <si>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</si>
  <si>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</si>
  <si>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</si>
  <si>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</si>
  <si>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</si>
  <si>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</si>
  <si>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</si>
  <si>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</si>
  <si>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</si>
  <si>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</si>
  <si>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</si>
  <si>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</si>
  <si>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</si>
  <si>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</si>
  <si>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</si>
  <si>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</si>
  <si>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</si>
  <si>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</si>
  <si>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</si>
  <si>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</si>
  <si>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</si>
  <si>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</si>
  <si>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</si>
  <si>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</si>
  <si>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</si>
  <si>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</si>
  <si>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</si>
  <si>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</si>
  <si>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</si>
  <si>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</si>
  <si>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</si>
  <si>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</si>
  <si>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</si>
  <si>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</si>
  <si>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</si>
  <si>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</si>
  <si>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</si>
  <si>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</si>
  <si>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</si>
  <si>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</si>
  <si>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</si>
  <si>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</si>
  <si>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</si>
  <si>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</si>
  <si>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</si>
  <si>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</si>
  <si>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</si>
  <si>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</si>
  <si>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</si>
  <si>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</si>
  <si>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</si>
  <si>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</si>
  <si>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</si>
  <si>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</si>
  <si>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</si>
  <si>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</si>
  <si>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</si>
  <si>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</si>
  <si>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</si>
  <si>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</si>
  <si>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</si>
  <si>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</si>
  <si>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</si>
  <si>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</si>
  <si>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</si>
  <si>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</si>
  <si>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</si>
  <si>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</si>
  <si>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</si>
  <si>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</si>
  <si>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</si>
  <si>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</si>
  <si>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</si>
  <si>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</si>
  <si>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</si>
  <si>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</si>
  <si>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</si>
  <si>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</si>
  <si>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</si>
  <si>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</si>
  <si>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</si>
  <si>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</si>
  <si>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</si>
  <si>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</si>
  <si>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</si>
  <si>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</si>
  <si>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</si>
  <si>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</si>
  <si>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</si>
  <si>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</si>
  <si>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</si>
  <si>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</si>
  <si>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</si>
  <si>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</si>
  <si>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</si>
  <si>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</si>
  <si>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</si>
  <si>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</si>
  <si>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</si>
  <si>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</si>
  <si>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</si>
  <si>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</si>
  <si>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</si>
  <si>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</si>
  <si>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</si>
  <si>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</si>
  <si>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</si>
  <si>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</si>
  <si>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</si>
  <si>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</si>
  <si>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</si>
  <si>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</si>
  <si>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</si>
  <si>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</si>
  <si>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</si>
  <si>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</si>
  <si>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</si>
  <si>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</si>
  <si>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</si>
  <si>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</si>
  <si>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</si>
  <si>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</si>
  <si>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</si>
  <si>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</si>
  <si>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</si>
  <si>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</si>
  <si>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</si>
  <si>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</si>
  <si>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</si>
  <si>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</si>
  <si>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</si>
  <si>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</si>
  <si>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</si>
  <si>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</si>
  <si>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</si>
  <si>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</si>
  <si>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</si>
  <si>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</si>
  <si>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</si>
  <si>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</si>
  <si>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</si>
  <si>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</si>
  <si>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</si>
  <si>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</si>
  <si>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</si>
  <si>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</si>
  <si>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</si>
  <si>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</si>
  <si>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</si>
  <si>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</si>
  <si>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</si>
  <si>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</si>
  <si>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</si>
  <si>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</si>
  <si>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</si>
  <si>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</si>
  <si>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</si>
  <si>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</si>
  <si>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</si>
  <si>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</si>
  <si>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</si>
  <si>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</si>
  <si>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</si>
  <si>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</si>
  <si>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</si>
  <si>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</si>
  <si>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</si>
  <si>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</si>
  <si>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</si>
  <si>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</si>
  <si>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</si>
  <si>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</si>
  <si>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</si>
  <si>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</si>
  <si>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</si>
  <si>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</si>
  <si>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</si>
  <si>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</si>
  <si>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</si>
  <si>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</si>
  <si>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</si>
  <si>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</si>
  <si>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</si>
  <si>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</si>
  <si>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</si>
  <si>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</si>
  <si>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</si>
  <si>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</si>
  <si>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</si>
  <si>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</si>
  <si>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</si>
  <si>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</si>
  <si>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</si>
  <si>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</si>
  <si>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</si>
  <si>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</si>
  <si>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</si>
  <si>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</si>
  <si>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</si>
  <si>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</si>
  <si>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</si>
  <si>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</si>
  <si>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</si>
  <si>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</si>
  <si>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</si>
  <si>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</si>
  <si>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</si>
  <si>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</si>
  <si>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</si>
  <si>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</si>
  <si>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</si>
  <si>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</si>
  <si>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</si>
  <si>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</si>
  <si>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</si>
  <si>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</si>
  <si>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</si>
  <si>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</si>
  <si>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</si>
  <si>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</si>
  <si>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</si>
  <si>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</si>
  <si>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</si>
  <si>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</si>
  <si>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</si>
  <si>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</si>
  <si>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</si>
  <si>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</si>
  <si>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</si>
  <si>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</si>
  <si>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</si>
  <si>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</si>
  <si>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</si>
  <si>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</si>
  <si>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</si>
  <si>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</si>
  <si>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</si>
  <si>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</si>
  <si>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</si>
  <si>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</si>
  <si>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</si>
  <si>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</si>
  <si>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</si>
  <si>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</si>
  <si>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</si>
  <si>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</si>
  <si>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</si>
  <si>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</si>
  <si>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</si>
  <si>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</si>
  <si>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</si>
  <si>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</si>
  <si>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</si>
  <si>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</si>
  <si>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</si>
  <si>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</si>
  <si>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</si>
  <si>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</si>
  <si>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</si>
  <si>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</si>
  <si>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</si>
  <si>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</si>
  <si>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</si>
  <si>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</si>
  <si>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</si>
  <si>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</si>
  <si>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</si>
  <si>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</si>
  <si>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</si>
  <si>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</si>
  <si>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</si>
  <si>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</si>
  <si>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</si>
  <si>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</si>
  <si>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</si>
  <si>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</si>
  <si>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</si>
  <si>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</si>
  <si>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</si>
  <si>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</si>
  <si>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</si>
  <si>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</si>
  <si>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</si>
  <si>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</si>
  <si>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</si>
  <si>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</si>
  <si>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</si>
  <si>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</si>
  <si>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</si>
  <si>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</si>
  <si>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</si>
  <si>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</si>
  <si>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</si>
  <si>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</si>
  <si>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</si>
  <si>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</si>
  <si>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</si>
  <si>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</si>
  <si>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</si>
  <si>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</si>
  <si>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</si>
  <si>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</si>
  <si>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</si>
  <si>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</si>
  <si>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</si>
  <si>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</si>
  <si>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</si>
  <si>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</si>
  <si>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</si>
  <si>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</si>
  <si>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</si>
  <si>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</si>
  <si>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</si>
  <si>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</si>
  <si>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</si>
  <si>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</si>
  <si>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</si>
  <si>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</si>
  <si>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</si>
  <si>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</si>
  <si>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</si>
  <si>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</si>
  <si>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</si>
  <si>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</si>
  <si>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</si>
  <si>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</si>
  <si>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</si>
  <si>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</si>
  <si>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</si>
  <si>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</si>
  <si>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</si>
  <si>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</si>
  <si>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</si>
  <si>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</si>
  <si>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</si>
  <si>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</si>
  <si>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</si>
  <si>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</si>
  <si>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</si>
  <si>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</si>
  <si>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</si>
  <si>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</si>
  <si>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</si>
  <si>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</si>
  <si>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</si>
  <si>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</si>
  <si>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</si>
  <si>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</si>
  <si>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</si>
  <si>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</si>
  <si>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</si>
  <si>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</si>
  <si>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</si>
  <si>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</si>
  <si>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</si>
  <si>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</si>
  <si>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</si>
  <si>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</si>
  <si>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</si>
  <si>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</si>
  <si>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</si>
  <si>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</si>
  <si>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</si>
  <si>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</si>
  <si>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</si>
  <si>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</si>
  <si>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</si>
  <si>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</si>
  <si>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</si>
  <si>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</si>
  <si>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</si>
  <si>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</si>
  <si>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</si>
  <si>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</si>
  <si>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</si>
  <si>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</si>
  <si>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</si>
  <si>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</si>
  <si>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</si>
  <si>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</si>
  <si>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</si>
  <si>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</si>
  <si>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</si>
  <si>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</si>
  <si>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</si>
  <si>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</si>
  <si>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</si>
  <si>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</si>
  <si>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</si>
  <si>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</si>
  <si>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</si>
  <si>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</si>
  <si>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</si>
  <si>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</si>
  <si>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</si>
  <si>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</si>
  <si>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</si>
  <si>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</si>
  <si>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</si>
  <si>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</si>
  <si>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</si>
  <si>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</si>
  <si>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</si>
  <si>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</si>
  <si>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</si>
  <si>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</si>
  <si>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</si>
  <si>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</si>
  <si>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</si>
  <si>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</si>
  <si>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</si>
  <si>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</si>
  <si>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</si>
  <si>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</si>
  <si>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</si>
  <si>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</si>
  <si>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</si>
  <si>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</si>
  <si>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</si>
  <si>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</si>
  <si>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</si>
  <si>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</si>
  <si>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</si>
  <si>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</si>
  <si>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</si>
  <si>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</si>
  <si>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</si>
  <si>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</si>
  <si>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</si>
  <si>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</si>
  <si>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</si>
  <si>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</si>
  <si>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</si>
  <si>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</si>
  <si>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</si>
  <si>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</si>
  <si>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</si>
  <si>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</si>
  <si>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</si>
  <si>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</si>
  <si>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</si>
  <si>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</si>
  <si>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</si>
  <si>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</si>
  <si>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</si>
  <si>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</si>
  <si>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</si>
  <si>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</si>
  <si>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</si>
  <si>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</si>
  <si>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</si>
  <si>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</si>
  <si>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</si>
  <si>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</si>
  <si>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</si>
  <si>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</si>
  <si>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</si>
  <si>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</si>
  <si>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</si>
  <si>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</si>
  <si>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</si>
  <si>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</si>
  <si>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</si>
  <si>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</si>
  <si>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</si>
  <si>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</si>
  <si>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</si>
  <si>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</si>
  <si>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</si>
  <si>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</si>
  <si>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</si>
  <si>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</si>
  <si>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</si>
  <si>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</si>
  <si>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</si>
  <si>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</si>
  <si>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</si>
  <si>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</si>
  <si>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</si>
  <si>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</si>
  <si>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</si>
  <si>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</si>
  <si>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</si>
  <si>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</si>
  <si>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</si>
  <si>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</si>
  <si>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</si>
  <si>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</si>
  <si>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</si>
  <si>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</si>
  <si>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</si>
  <si>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</si>
  <si>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</si>
  <si>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</si>
  <si>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</si>
  <si>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</si>
  <si>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</si>
  <si>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</si>
  <si>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</si>
  <si>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</si>
  <si>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</si>
  <si>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</si>
  <si>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</si>
  <si>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</si>
  <si>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</si>
  <si>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</si>
  <si>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</si>
  <si>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</si>
  <si>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</si>
  <si>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</si>
  <si>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</si>
  <si>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</si>
  <si>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</si>
  <si>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</si>
  <si>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</si>
  <si>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</si>
  <si>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</si>
  <si>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</si>
  <si>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</si>
  <si>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</si>
  <si>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</si>
  <si>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</si>
  <si>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</si>
  <si>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</si>
  <si>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</si>
  <si>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</si>
  <si>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</si>
  <si>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</si>
  <si>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</si>
  <si>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</si>
  <si>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</si>
  <si>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</si>
  <si>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</si>
  <si>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</si>
  <si>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</si>
  <si>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</si>
  <si>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</si>
  <si>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</si>
  <si>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</si>
  <si>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</si>
  <si>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</si>
  <si>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</si>
  <si>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</si>
  <si>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</si>
  <si>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</si>
  <si>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</si>
  <si>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</si>
  <si>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</si>
  <si>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</si>
  <si>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</si>
  <si>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</si>
  <si>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</si>
  <si>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</si>
  <si>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</si>
  <si>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</si>
  <si>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</si>
  <si>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</si>
  <si>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</si>
  <si>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</si>
  <si>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</si>
  <si>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</si>
  <si>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</si>
  <si>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</si>
  <si>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</si>
  <si>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</si>
  <si>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</si>
  <si>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</si>
  <si>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</si>
  <si>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</si>
  <si>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</si>
  <si>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</si>
  <si>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</si>
  <si>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</si>
  <si>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</si>
  <si>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</si>
  <si>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</si>
  <si>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</si>
  <si>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</si>
  <si>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</si>
  <si>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</si>
  <si>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</si>
  <si>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</si>
  <si>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</si>
  <si>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</si>
  <si>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</si>
  <si>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</si>
  <si>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</si>
  <si>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</si>
  <si>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</si>
  <si>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</si>
  <si>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</si>
  <si>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</si>
  <si>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</si>
  <si>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</si>
  <si>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</si>
  <si>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</si>
  <si>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</si>
  <si>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</si>
  <si>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</si>
  <si>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</si>
  <si>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</si>
  <si>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</si>
  <si>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</si>
  <si>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</si>
  <si>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</si>
  <si>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</si>
  <si>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</si>
  <si>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</si>
  <si>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</si>
  <si>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</si>
  <si>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</si>
  <si>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</si>
  <si>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</si>
  <si>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</si>
  <si>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</si>
  <si>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</si>
  <si>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</si>
  <si>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</si>
  <si>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</si>
  <si>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</si>
  <si>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</si>
  <si>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</si>
  <si>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</si>
  <si>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</si>
  <si>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</si>
  <si>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</si>
  <si>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</si>
  <si>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</si>
  <si>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</si>
  <si>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</si>
  <si>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</si>
  <si>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</si>
  <si>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</si>
  <si>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</si>
  <si>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</si>
  <si>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</si>
  <si>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</si>
  <si>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</si>
  <si>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</si>
  <si>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</si>
  <si>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</si>
  <si>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</si>
  <si>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</si>
  <si>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</si>
  <si>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</si>
  <si>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</si>
  <si>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</si>
  <si>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</si>
  <si>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</si>
  <si>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</si>
  <si>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</si>
  <si>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</si>
  <si>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</si>
  <si>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</si>
  <si>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</si>
  <si>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</si>
  <si>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</si>
  <si>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</si>
  <si>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</si>
  <si>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</si>
  <si>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</si>
  <si>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</si>
  <si>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</si>
  <si>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</si>
  <si>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</si>
  <si>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</si>
  <si>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</si>
  <si>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</si>
  <si>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</si>
  <si>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</si>
  <si>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</si>
  <si>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</si>
  <si>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</si>
  <si>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</si>
  <si>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</si>
  <si>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</si>
  <si>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</si>
  <si>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</si>
  <si>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</si>
  <si>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</si>
  <si>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</si>
  <si>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</si>
  <si>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</si>
  <si>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</si>
  <si>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</si>
  <si>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</si>
  <si>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</si>
  <si>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</si>
  <si>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</si>
  <si>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</si>
  <si>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</si>
  <si>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</si>
  <si>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</si>
  <si>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</si>
  <si>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</si>
  <si>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</si>
  <si>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</si>
  <si>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</si>
  <si>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</si>
  <si>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</si>
  <si>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</si>
  <si>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</si>
  <si>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</si>
  <si>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</si>
  <si>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</si>
  <si>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</si>
  <si>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</si>
  <si>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</si>
  <si>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</si>
  <si>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</si>
  <si>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</si>
  <si>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</si>
  <si>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</si>
  <si>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</si>
  <si>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</si>
  <si>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</si>
  <si>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</si>
  <si>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</si>
  <si>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</si>
  <si>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</si>
  <si>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</si>
  <si>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</si>
  <si>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</si>
  <si>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</si>
  <si>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</si>
  <si>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</si>
  <si>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</si>
  <si>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</si>
  <si>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</si>
  <si>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</si>
  <si>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</si>
  <si>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</si>
  <si>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</si>
  <si>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</si>
  <si>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</si>
  <si>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</si>
  <si>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</si>
  <si>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</si>
  <si>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</si>
  <si>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</si>
  <si>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</si>
  <si>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</si>
  <si>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</si>
  <si>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</si>
  <si>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</si>
  <si>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</si>
  <si>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</si>
  <si>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</si>
  <si>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</si>
  <si>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</si>
  <si>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</si>
  <si>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</si>
  <si>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</si>
  <si>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</si>
  <si>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</si>
  <si>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</si>
  <si>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</si>
  <si>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</si>
  <si>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</si>
  <si>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</si>
  <si>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</si>
  <si>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</si>
  <si>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</si>
  <si>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</si>
  <si>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</si>
  <si>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</si>
  <si>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</si>
  <si>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</si>
  <si>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</si>
  <si>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</si>
  <si>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</si>
  <si>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</si>
  <si>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</si>
  <si>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</si>
  <si>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</si>
  <si>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</si>
  <si>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</si>
  <si>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</si>
  <si>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</si>
  <si>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</si>
  <si>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</si>
  <si>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</si>
  <si>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</si>
  <si>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</si>
  <si>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</si>
  <si>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</si>
  <si>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</si>
  <si>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</si>
  <si>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</si>
  <si>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</si>
  <si>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</si>
  <si>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</si>
  <si>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</si>
  <si>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</si>
  <si>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</si>
  <si>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</si>
  <si>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</si>
  <si>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</si>
  <si>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</si>
  <si>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</si>
  <si>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</si>
  <si>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</si>
  <si>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</si>
  <si>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</si>
  <si>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</si>
  <si>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</si>
  <si>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</si>
  <si>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</si>
  <si>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</si>
  <si>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</si>
  <si>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</si>
  <si>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</si>
  <si>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</si>
  <si>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</si>
  <si>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</si>
  <si>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</si>
  <si>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</si>
  <si>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</si>
  <si>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</si>
  <si>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</si>
  <si>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</si>
  <si>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</si>
  <si>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</si>
  <si>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</si>
  <si>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</si>
  <si>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</si>
  <si>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</si>
  <si>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</si>
  <si>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</si>
  <si>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</si>
  <si>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</si>
  <si>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</si>
  <si>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</si>
  <si>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</si>
  <si>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</si>
  <si>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</si>
  <si>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</si>
  <si>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</si>
  <si>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</si>
  <si>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</si>
  <si>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</si>
  <si>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</si>
  <si>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</si>
  <si>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</si>
  <si>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</si>
  <si>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</si>
  <si>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</si>
  <si>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</si>
  <si>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</si>
  <si>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</si>
  <si>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</si>
  <si>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</si>
  <si>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</si>
  <si>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</si>
  <si>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</si>
  <si>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</si>
  <si>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</si>
  <si>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</si>
  <si>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</si>
  <si>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</si>
  <si>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</si>
  <si>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</si>
  <si>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</si>
  <si>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</si>
  <si>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</si>
  <si>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</si>
  <si>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</si>
  <si>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</si>
  <si>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</si>
  <si>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</si>
  <si>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</si>
  <si>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</si>
  <si>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</si>
  <si>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</si>
  <si>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</si>
  <si>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</si>
  <si>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</si>
  <si>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</si>
  <si>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</si>
  <si>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</si>
  <si>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</si>
  <si>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</si>
  <si>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</si>
  <si>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</si>
  <si>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</si>
  <si>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</si>
  <si>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</si>
  <si>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</si>
  <si>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</si>
  <si>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</si>
  <si>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</si>
  <si>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</si>
  <si>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</si>
  <si>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</si>
  <si>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</si>
  <si>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</si>
  <si>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</si>
  <si>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</si>
  <si>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</si>
  <si>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</si>
  <si>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</si>
  <si>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</si>
  <si>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</si>
  <si>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</si>
  <si>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</si>
  <si>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</si>
  <si>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</si>
  <si>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</si>
  <si>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</si>
  <si>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</si>
  <si>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</si>
  <si>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</si>
  <si>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</si>
  <si>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</si>
  <si>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</si>
  <si>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</si>
  <si>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</si>
  <si>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</si>
  <si>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</si>
  <si>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</si>
  <si>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</si>
  <si>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</si>
  <si>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</si>
  <si>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</si>
  <si>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</si>
  <si>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</si>
  <si>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</si>
  <si>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</si>
  <si>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</si>
  <si>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</si>
  <si>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</si>
  <si>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</si>
  <si>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</si>
  <si>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</si>
  <si>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</si>
  <si>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</si>
  <si>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</si>
  <si>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</si>
  <si>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</si>
  <si>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</si>
  <si>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</si>
  <si>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</si>
  <si>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</si>
  <si>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</si>
  <si>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</si>
  <si>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</si>
  <si>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</si>
  <si>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</si>
  <si>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</si>
  <si>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</si>
  <si>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</si>
  <si>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</si>
  <si>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</si>
  <si>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</si>
  <si>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</si>
  <si>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</si>
  <si>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</si>
  <si>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</si>
  <si>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</si>
  <si>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</si>
  <si>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</si>
  <si>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</si>
  <si>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</si>
  <si>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</si>
  <si>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</si>
  <si>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</si>
  <si>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</si>
  <si>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</si>
  <si>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</si>
  <si>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</si>
  <si>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</si>
  <si>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</si>
  <si>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</si>
  <si>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</si>
  <si>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</si>
  <si>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</si>
  <si>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</si>
  <si>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</si>
  <si>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</si>
  <si>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</si>
  <si>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</si>
  <si>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</si>
  <si>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</si>
  <si>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</si>
  <si>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</si>
  <si>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</si>
  <si>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</si>
  <si>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</si>
  <si>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</si>
  <si>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</si>
  <si>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</si>
  <si>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</si>
  <si>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</si>
  <si>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</si>
  <si>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</si>
  <si>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</si>
  <si>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</si>
  <si>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</si>
  <si>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</si>
  <si>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</si>
  <si>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</si>
  <si>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</si>
  <si>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</si>
  <si>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</si>
  <si>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</si>
  <si>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</si>
  <si>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</si>
  <si>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</si>
  <si>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</si>
  <si>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</si>
  <si>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</si>
  <si>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</si>
  <si>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</si>
  <si>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</si>
  <si>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</si>
  <si>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</si>
  <si>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</si>
  <si>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</si>
  <si>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</si>
  <si>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</si>
  <si>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</si>
  <si>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</si>
  <si>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</si>
  <si>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</si>
  <si>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</si>
  <si>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</si>
  <si>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</si>
  <si>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</si>
  <si>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</si>
  <si>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</si>
  <si>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</si>
  <si>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</si>
  <si>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</si>
  <si>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</si>
  <si>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</si>
  <si>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</si>
  <si>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</si>
  <si>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</si>
  <si>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</si>
  <si>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</si>
  <si>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</si>
  <si>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</si>
  <si>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</si>
  <si>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</si>
  <si>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</si>
  <si>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</si>
  <si>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</si>
  <si>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</si>
  <si>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</si>
  <si>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</si>
  <si>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</si>
  <si>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</si>
  <si>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</si>
  <si>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</si>
  <si>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</si>
  <si>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</si>
  <si>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</si>
  <si>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</si>
  <si>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</si>
  <si>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</si>
  <si>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</si>
  <si>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</si>
  <si>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</si>
  <si>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</si>
  <si>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</si>
  <si>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</si>
  <si>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</si>
  <si>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</si>
  <si>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</si>
  <si>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</si>
  <si>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</si>
  <si>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</si>
  <si>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</si>
  <si>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</si>
  <si>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</si>
  <si>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</si>
  <si>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</si>
  <si>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</si>
  <si>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</si>
  <si>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</si>
  <si>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</si>
  <si>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</si>
  <si>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</si>
  <si>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</si>
  <si>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</si>
  <si>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</si>
  <si>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</si>
  <si>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</si>
  <si>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</si>
  <si>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</si>
  <si>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</si>
  <si>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</si>
  <si>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</si>
  <si>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</si>
  <si>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</si>
  <si>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</si>
  <si>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</si>
  <si>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</si>
  <si>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</si>
  <si>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</si>
  <si>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</si>
  <si>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</si>
  <si>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</si>
  <si>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</si>
  <si>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</si>
  <si>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</si>
  <si>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</si>
  <si>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</si>
  <si>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</si>
  <si>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</si>
  <si>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</si>
  <si>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</si>
  <si>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</si>
  <si>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</si>
  <si>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</si>
  <si>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</si>
  <si>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</si>
  <si>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</si>
  <si>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</si>
  <si>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</si>
  <si>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</si>
  <si>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</si>
  <si>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</si>
  <si>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</si>
  <si>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</si>
  <si>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</si>
  <si>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</si>
  <si>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</si>
  <si>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</si>
  <si>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</si>
  <si>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</si>
  <si>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</si>
  <si>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</si>
  <si>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</si>
  <si>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</si>
  <si>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</si>
  <si>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</si>
  <si>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</si>
  <si>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</si>
  <si>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</si>
  <si>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</si>
  <si>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</si>
  <si>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</si>
  <si>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</si>
  <si>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</si>
  <si>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</si>
  <si>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</si>
  <si>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</si>
  <si>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</si>
  <si>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</si>
  <si>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</si>
  <si>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</si>
  <si>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</si>
  <si>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</si>
  <si>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</si>
  <si>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</si>
  <si>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</si>
  <si>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</si>
  <si>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</si>
  <si>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</si>
  <si>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</si>
  <si>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</si>
  <si>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</si>
  <si>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</si>
  <si>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</si>
  <si>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</si>
  <si>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</si>
  <si>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</si>
  <si>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</si>
  <si>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</si>
  <si>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</si>
  <si>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</si>
  <si>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</si>
  <si>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</si>
  <si>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</si>
  <si>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</si>
  <si>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</si>
  <si>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</si>
  <si>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</si>
  <si>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</si>
  <si>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</si>
  <si>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</si>
  <si>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</si>
  <si>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</si>
  <si>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</si>
  <si>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</si>
  <si>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</si>
  <si>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</si>
  <si>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</si>
  <si>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</si>
  <si>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</si>
  <si>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</si>
  <si>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</si>
  <si>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</si>
  <si>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</si>
  <si>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</si>
  <si>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</si>
  <si>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</si>
  <si>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</si>
  <si>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</si>
  <si>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</si>
  <si>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</si>
  <si>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</si>
  <si>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</si>
  <si>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</si>
  <si>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</si>
  <si>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</si>
  <si>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</si>
  <si>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</si>
  <si>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</si>
  <si>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</si>
  <si>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</si>
  <si>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</si>
  <si>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</si>
  <si>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</si>
  <si>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</si>
  <si>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</si>
  <si>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</si>
  <si>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</si>
  <si>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</si>
  <si>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</si>
  <si>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</si>
  <si>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</si>
  <si>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</si>
  <si>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</si>
  <si>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</si>
  <si>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</si>
  <si>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</si>
  <si>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</si>
  <si>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</si>
  <si>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</si>
  <si>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</si>
  <si>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</si>
  <si>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</si>
  <si>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</si>
  <si>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</si>
  <si>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</si>
  <si>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</si>
  <si>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</si>
  <si>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</si>
  <si>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</si>
  <si>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</si>
  <si>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</si>
  <si>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</si>
  <si>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</si>
  <si>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</si>
  <si>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</si>
  <si>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</si>
  <si>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</si>
  <si>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</si>
  <si>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</si>
  <si>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</si>
  <si>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</si>
  <si>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</si>
  <si>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</si>
  <si>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</si>
  <si>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</si>
  <si>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</si>
  <si>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</si>
  <si>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</si>
  <si>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</si>
  <si>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</si>
  <si>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</si>
  <si>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</si>
  <si>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</si>
  <si>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</si>
  <si>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</si>
  <si>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</si>
  <si>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</si>
  <si>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</si>
  <si>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</si>
  <si>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</si>
  <si>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</si>
  <si>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</si>
  <si>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</si>
  <si>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</si>
  <si>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</si>
  <si>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</si>
  <si>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</si>
  <si>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</si>
  <si>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</si>
  <si>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</si>
  <si>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</si>
  <si>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</si>
  <si>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</si>
  <si>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</si>
  <si>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</si>
  <si>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</si>
  <si>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</si>
  <si>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</si>
  <si>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</si>
  <si>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</si>
  <si>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</si>
  <si>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</si>
  <si>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</si>
  <si>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</si>
  <si>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</si>
  <si>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</si>
  <si>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</si>
  <si>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</si>
  <si>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</si>
  <si>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</si>
  <si>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</si>
  <si>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</si>
  <si>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</si>
  <si>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</si>
  <si>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</si>
  <si>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</si>
  <si>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</si>
  <si>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</si>
  <si>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</si>
  <si>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</si>
  <si>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</si>
  <si>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</si>
  <si>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</si>
  <si>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</si>
  <si>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</si>
  <si>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</si>
  <si>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</si>
  <si>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</si>
  <si>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</si>
  <si>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</si>
  <si>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</si>
  <si>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</si>
  <si>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</si>
  <si>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</si>
  <si>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</si>
  <si>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</si>
  <si>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</si>
  <si>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</si>
  <si>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</si>
  <si>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</si>
  <si>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</si>
  <si>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</si>
  <si>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</si>
  <si>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</si>
  <si>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</si>
  <si>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</si>
  <si>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</si>
  <si>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</si>
  <si>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</si>
  <si>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</si>
  <si>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</si>
  <si>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</si>
  <si>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</si>
  <si>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</si>
  <si>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</si>
  <si>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</si>
  <si>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</si>
  <si>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</si>
  <si>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</si>
  <si>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</si>
  <si>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</si>
  <si>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</si>
  <si>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</si>
  <si>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</si>
  <si>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</si>
  <si>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</si>
  <si>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</si>
  <si>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</si>
  <si>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</si>
  <si>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</si>
  <si>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</si>
  <si>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</si>
  <si>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</si>
  <si>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</si>
  <si>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</si>
  <si>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</si>
  <si>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</si>
  <si>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</si>
  <si>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</si>
  <si>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</si>
  <si>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</si>
  <si>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</si>
  <si>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</si>
  <si>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</si>
  <si>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</si>
  <si>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</si>
  <si>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</si>
  <si>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</si>
  <si>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</si>
  <si>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</si>
  <si>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</si>
  <si>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</si>
  <si>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</si>
  <si>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</si>
  <si>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</si>
  <si>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</si>
  <si>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</si>
  <si>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</si>
  <si>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</si>
  <si>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</si>
  <si>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</si>
  <si>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</si>
  <si>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</si>
  <si>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</si>
  <si>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</si>
  <si>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</si>
  <si>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</si>
  <si>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</si>
  <si>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</si>
  <si>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</si>
  <si>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</si>
  <si>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</si>
  <si>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</si>
  <si>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</si>
  <si>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</si>
  <si>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</si>
  <si>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</si>
  <si>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</si>
  <si>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</si>
  <si>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</si>
  <si>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</si>
  <si>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</si>
  <si>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</si>
  <si>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</si>
  <si>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</si>
  <si>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</si>
  <si>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</si>
  <si>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</si>
  <si>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</si>
  <si>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</si>
  <si>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</si>
  <si>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</si>
  <si>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</si>
  <si>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</si>
  <si>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</si>
  <si>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</si>
  <si>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</si>
  <si>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</si>
  <si>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</si>
  <si>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</si>
  <si>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</si>
  <si>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</si>
  <si>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</si>
  <si>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</si>
  <si>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</si>
  <si>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</si>
  <si>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</si>
  <si>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</si>
  <si>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</si>
  <si>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</si>
  <si>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</si>
  <si>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</si>
  <si>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</si>
  <si>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</si>
  <si>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</si>
  <si>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</si>
  <si>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</si>
  <si>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</si>
  <si>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</si>
  <si>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</si>
  <si>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</si>
  <si>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</si>
  <si>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</si>
  <si>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</si>
  <si>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</si>
  <si>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</si>
  <si>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</si>
  <si>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</si>
  <si>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</si>
  <si>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</si>
  <si>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</si>
  <si>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</si>
  <si>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</si>
  <si>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</si>
  <si>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</si>
  <si>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</si>
  <si>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</si>
  <si>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</si>
  <si>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</si>
  <si>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</si>
  <si>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</si>
  <si>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</si>
  <si>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</si>
  <si>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</si>
  <si>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</si>
  <si>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</si>
  <si>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</si>
  <si>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</si>
  <si>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</si>
  <si>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</si>
  <si>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</si>
  <si>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</si>
  <si>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</si>
  <si>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</si>
  <si>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</si>
  <si>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</si>
  <si>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</si>
  <si>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</si>
  <si>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</si>
  <si>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</si>
  <si>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</si>
  <si>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</si>
  <si>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</si>
  <si>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</si>
  <si>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</si>
  <si>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</si>
  <si>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</si>
  <si>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</si>
  <si>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</si>
  <si>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</si>
  <si>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</si>
  <si>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</si>
  <si>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</si>
  <si>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</si>
  <si>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</si>
  <si>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</si>
  <si>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</si>
  <si>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</si>
  <si>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</si>
  <si>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</si>
  <si>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</si>
  <si>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</si>
  <si>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</si>
  <si>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</si>
  <si>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</si>
  <si>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</si>
  <si>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</si>
  <si>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</si>
  <si>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</si>
  <si>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</si>
  <si>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</si>
  <si>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</si>
  <si>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</si>
  <si>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</si>
  <si>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</si>
  <si>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</si>
  <si>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</si>
  <si>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</si>
  <si>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</si>
  <si>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</si>
  <si>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</si>
  <si>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</si>
  <si>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</si>
  <si>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</si>
  <si>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</si>
  <si>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</si>
  <si>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</si>
  <si>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</si>
  <si>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</si>
  <si>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</si>
  <si>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</si>
  <si>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</si>
  <si>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</si>
  <si>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</si>
  <si>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</si>
  <si>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</si>
  <si>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</si>
  <si>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</si>
  <si>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</si>
  <si>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</si>
  <si>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</si>
  <si>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</si>
  <si>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</si>
  <si>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</si>
  <si>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</si>
  <si>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</si>
  <si>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</si>
  <si>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</si>
  <si>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</si>
  <si>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</si>
  <si>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</si>
  <si>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</si>
  <si>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</si>
  <si>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</si>
  <si>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</si>
  <si>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</si>
  <si>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</si>
  <si>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</si>
  <si>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</si>
  <si>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</si>
  <si>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</si>
  <si>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</si>
  <si>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</si>
  <si>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</si>
  <si>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</si>
  <si>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</si>
  <si>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</si>
  <si>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</si>
  <si>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</si>
  <si>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</si>
  <si>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</si>
  <si>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</si>
  <si>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</si>
  <si>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</si>
  <si>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</si>
  <si>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</si>
  <si>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</si>
  <si>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</si>
  <si>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</si>
  <si>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</si>
  <si>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</si>
  <si>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</si>
  <si>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</si>
  <si>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</si>
  <si>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</si>
  <si>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</si>
  <si>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</si>
  <si>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</si>
  <si>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</si>
  <si>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</si>
  <si>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</si>
  <si>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</si>
  <si>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</si>
  <si>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</si>
  <si>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</si>
  <si>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</si>
  <si>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</si>
  <si>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</si>
  <si>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</si>
  <si>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</si>
  <si>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</si>
  <si>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</si>
  <si>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</si>
  <si>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</si>
  <si>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</si>
  <si>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</si>
  <si>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</si>
  <si>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</si>
  <si>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</si>
  <si>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</si>
  <si>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</si>
  <si>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</si>
  <si>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</si>
  <si>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</si>
  <si>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</si>
  <si>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</si>
  <si>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</si>
  <si>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</si>
  <si>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</si>
  <si>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</si>
  <si>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</si>
  <si>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</si>
  <si>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</si>
  <si>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</si>
  <si>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</si>
  <si>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</si>
  <si>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</si>
  <si>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</si>
  <si>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</si>
  <si>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</si>
  <si>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</si>
  <si>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</si>
  <si>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</si>
  <si>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</si>
  <si>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</si>
  <si>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</si>
  <si>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</si>
  <si>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</si>
  <si>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</si>
  <si>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</si>
  <si>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</si>
  <si>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</si>
  <si>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</si>
  <si>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</si>
  <si>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</si>
  <si>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</si>
  <si>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</si>
  <si>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</si>
  <si>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</si>
  <si>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</si>
  <si>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</si>
  <si>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</si>
  <si>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</si>
  <si>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</si>
  <si>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</si>
  <si>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</si>
  <si>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</si>
  <si>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</si>
  <si>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</si>
  <si>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</si>
  <si>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</si>
  <si>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</si>
  <si>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</si>
  <si>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</si>
  <si>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</si>
  <si>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</si>
  <si>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</si>
  <si>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</si>
  <si>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</si>
  <si>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</si>
  <si>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</si>
  <si>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</si>
  <si>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</si>
  <si>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</si>
  <si>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</si>
  <si>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</si>
  <si>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</si>
  <si>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</si>
  <si>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</si>
  <si>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</si>
  <si>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</si>
  <si>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</si>
  <si>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</si>
  <si>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</si>
  <si>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</si>
  <si>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</si>
  <si>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</si>
  <si>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</si>
  <si>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</si>
  <si>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</si>
  <si>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</si>
  <si>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</si>
  <si>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</si>
  <si>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</si>
  <si>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</si>
  <si>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</si>
  <si>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</si>
  <si>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</si>
  <si>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</si>
  <si>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</si>
  <si>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</si>
  <si>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</si>
  <si>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</si>
  <si>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</si>
  <si>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</si>
  <si>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</si>
  <si>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</si>
  <si>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</si>
  <si>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</si>
  <si>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</si>
  <si>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</si>
  <si>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</si>
  <si>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</si>
  <si>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</si>
  <si>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</si>
  <si>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</si>
  <si>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</si>
  <si>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</si>
  <si>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</si>
  <si>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</si>
  <si>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</si>
  <si>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</si>
  <si>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</si>
  <si>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</si>
  <si>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</si>
  <si>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</si>
  <si>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</si>
  <si>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</si>
  <si>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</si>
  <si>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</si>
  <si>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</si>
  <si>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</si>
  <si>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</si>
  <si>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</si>
  <si>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</si>
  <si>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</si>
  <si>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</si>
  <si>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</si>
  <si>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</si>
  <si>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</si>
  <si>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</si>
  <si>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</si>
  <si>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</si>
  <si>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</si>
  <si>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</si>
  <si>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</si>
  <si>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</si>
  <si>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</si>
  <si>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</si>
  <si>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</si>
  <si>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</si>
  <si>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</si>
  <si>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</si>
  <si>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</si>
  <si>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</si>
  <si>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</si>
  <si>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</si>
  <si>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</si>
  <si>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</si>
  <si>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</si>
  <si>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</si>
  <si>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</si>
  <si>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</si>
  <si>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</si>
  <si>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</si>
  <si>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</si>
  <si>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</si>
  <si>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</si>
  <si>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</si>
  <si>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</si>
  <si>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</si>
  <si>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</si>
  <si>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</si>
  <si>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</si>
  <si>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</si>
  <si>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</si>
  <si>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</si>
  <si>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</si>
  <si>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</si>
  <si>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</si>
  <si>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</si>
  <si>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</si>
  <si>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</si>
  <si>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</si>
  <si>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</si>
  <si>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</si>
  <si>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</si>
  <si>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</si>
  <si>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</si>
  <si>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</si>
  <si>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</si>
  <si>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</si>
  <si>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</si>
  <si>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</si>
  <si>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</si>
  <si>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</si>
  <si>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</si>
  <si>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</si>
  <si>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</si>
  <si>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</si>
  <si>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</si>
  <si>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</si>
  <si>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</si>
  <si>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</si>
  <si>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</si>
  <si>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</si>
  <si>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</si>
  <si>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</si>
  <si>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</si>
  <si>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</si>
  <si>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</si>
  <si>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</si>
  <si>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</si>
  <si>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</si>
  <si>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</si>
  <si>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</si>
  <si>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</si>
  <si>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</si>
  <si>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</si>
  <si>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</si>
  <si>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</si>
  <si>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</si>
  <si>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</si>
  <si>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</si>
  <si>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</si>
  <si>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</si>
  <si>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</si>
  <si>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</si>
  <si>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</si>
  <si>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</si>
  <si>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</si>
  <si>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</si>
  <si>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</si>
  <si>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</si>
  <si>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</si>
  <si>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</si>
  <si>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</si>
  <si>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</si>
  <si>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</si>
  <si>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</si>
  <si>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</si>
  <si>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</si>
  <si>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</si>
  <si>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</si>
  <si>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</si>
  <si>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</si>
  <si>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</si>
  <si>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</si>
  <si>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</si>
  <si>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</si>
  <si>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</si>
  <si>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</si>
  <si>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</si>
  <si>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</si>
  <si>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</si>
  <si>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</si>
  <si>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</si>
  <si>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</si>
  <si>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</si>
  <si>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</si>
  <si>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</si>
  <si>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</si>
  <si>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</si>
  <si>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</si>
  <si>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</si>
  <si>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</si>
  <si>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</si>
  <si>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</si>
  <si>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</si>
  <si>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</si>
  <si>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</si>
  <si>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</si>
  <si>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</si>
  <si>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</si>
  <si>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</si>
  <si>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</si>
  <si>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</si>
  <si>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</si>
  <si>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</si>
  <si>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</si>
  <si>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</si>
  <si>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</si>
  <si>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</si>
  <si>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</si>
  <si>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</si>
  <si>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</si>
  <si>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</si>
  <si>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</si>
  <si>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</si>
  <si>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</si>
  <si>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</si>
  <si>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</si>
  <si>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</si>
  <si>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</si>
  <si>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</si>
  <si>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</si>
  <si>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</si>
  <si>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</si>
  <si>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</si>
  <si>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</si>
  <si>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</si>
  <si>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</si>
  <si>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</si>
  <si>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</si>
  <si>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</si>
  <si>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</si>
  <si>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</si>
  <si>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</si>
  <si>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</si>
  <si>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</si>
  <si>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</si>
  <si>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</si>
  <si>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</si>
  <si>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</si>
  <si>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</si>
  <si>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</si>
  <si>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</si>
  <si>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</si>
  <si>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</si>
  <si>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</si>
  <si>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</si>
  <si>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</si>
  <si>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</si>
  <si>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</si>
  <si>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</si>
  <si>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</si>
  <si>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</si>
  <si>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</si>
  <si>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</si>
  <si>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</si>
  <si>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</si>
  <si>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</si>
  <si>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</si>
  <si>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</si>
  <si>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</si>
  <si>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</si>
  <si>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</si>
  <si>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</si>
  <si>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</si>
  <si>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</si>
  <si>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</si>
  <si>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</si>
  <si>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</si>
  <si>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</si>
  <si>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</si>
  <si>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</si>
  <si>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</si>
  <si>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</si>
  <si>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</si>
  <si>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</si>
  <si>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</si>
  <si>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</si>
  <si>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</si>
  <si>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</si>
  <si>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</si>
  <si>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</si>
  <si>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</si>
  <si>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</si>
  <si>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</si>
  <si>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</si>
  <si>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</si>
  <si>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</si>
  <si>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</si>
  <si>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</si>
  <si>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</si>
  <si>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</si>
  <si>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</si>
  <si>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</si>
  <si>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</si>
  <si>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</si>
  <si>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</si>
  <si>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</si>
  <si>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</si>
  <si>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</si>
  <si>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</si>
  <si>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</si>
  <si>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</si>
  <si>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</si>
  <si>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</si>
  <si>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</si>
  <si>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</si>
  <si>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</si>
  <si>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</si>
  <si>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</si>
  <si>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</si>
  <si>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</si>
  <si>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</si>
  <si>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</si>
  <si>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</si>
  <si>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</si>
  <si>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</si>
  <si>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</si>
  <si>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</si>
  <si>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</si>
  <si>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</si>
  <si>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</si>
  <si>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</si>
  <si>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</si>
  <si>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</si>
  <si>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</si>
  <si>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</si>
  <si>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</si>
  <si>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</si>
  <si>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</si>
  <si>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</si>
  <si>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</si>
  <si>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</si>
  <si>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</si>
  <si>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</si>
  <si>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</si>
  <si>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</si>
  <si>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</si>
  <si>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</si>
  <si>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</si>
  <si>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</si>
  <si>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</si>
  <si>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</si>
  <si>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</si>
  <si>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</si>
  <si>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</si>
  <si>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</si>
  <si>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</si>
  <si>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</si>
  <si>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</si>
  <si>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</si>
  <si>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</si>
  <si>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</si>
  <si>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</si>
  <si>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</si>
  <si>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</si>
  <si>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</si>
  <si>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</si>
  <si>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</si>
  <si>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</si>
  <si>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</si>
  <si>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</si>
  <si>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</si>
  <si>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</si>
  <si>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</si>
  <si>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</si>
  <si>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</si>
  <si>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</si>
  <si>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</si>
  <si>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</si>
  <si>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</si>
  <si>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</si>
  <si>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</si>
  <si>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</si>
  <si>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</si>
  <si>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</si>
  <si>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</si>
  <si>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</si>
  <si>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</si>
  <si>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</si>
  <si>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</si>
  <si>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</si>
  <si>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</si>
  <si>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</si>
  <si>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</si>
  <si>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</si>
  <si>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</si>
  <si>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</si>
  <si>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</si>
  <si>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</si>
  <si>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</si>
  <si>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</si>
  <si>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</si>
  <si>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</si>
  <si>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</si>
  <si>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</si>
  <si>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</si>
  <si>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</si>
  <si>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</si>
  <si>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</si>
  <si>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</si>
  <si>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</si>
  <si>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</si>
  <si>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</si>
  <si>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</si>
  <si>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</si>
  <si>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</si>
  <si>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</si>
  <si>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</si>
  <si>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</si>
  <si>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</si>
  <si>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</si>
  <si>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</si>
  <si>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</si>
  <si>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</si>
  <si>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</si>
  <si>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</si>
  <si>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</si>
  <si>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</si>
  <si>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</si>
  <si>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</si>
  <si>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</si>
  <si>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</si>
  <si>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</si>
  <si>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</si>
  <si>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</si>
  <si>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</si>
  <si>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</si>
  <si>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</si>
  <si>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</si>
  <si>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</si>
  <si>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</si>
  <si>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</si>
  <si>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</si>
  <si>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</si>
  <si>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</si>
  <si>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</si>
  <si>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</si>
  <si>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</si>
  <si>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</si>
  <si>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</si>
  <si>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</si>
  <si>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</si>
  <si>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</si>
  <si>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</si>
  <si>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</si>
  <si>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</si>
  <si>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</si>
  <si>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</si>
  <si>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</si>
  <si>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</si>
  <si>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</si>
  <si>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</si>
  <si>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</si>
  <si>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</si>
  <si>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</si>
  <si>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</si>
  <si>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</si>
  <si>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</si>
  <si>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</si>
  <si>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</si>
  <si>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</si>
  <si>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</si>
  <si>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</si>
  <si>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</si>
  <si>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</si>
  <si>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</si>
  <si>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</si>
  <si>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</si>
  <si>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</si>
  <si>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</si>
  <si>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</si>
  <si>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</si>
  <si>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</si>
  <si>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</si>
  <si>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</si>
  <si>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</si>
  <si>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</si>
  <si>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</si>
  <si>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</si>
  <si>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</si>
  <si>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</si>
  <si>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</si>
  <si>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</si>
  <si>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</si>
  <si>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</si>
  <si>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</si>
  <si>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</si>
  <si>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</si>
  <si>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</si>
  <si>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</si>
  <si>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</si>
  <si>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</si>
  <si>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</si>
  <si>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</si>
  <si>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</si>
  <si>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</si>
  <si>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</si>
  <si>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</si>
  <si>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</si>
  <si>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</si>
  <si>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</si>
  <si>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</si>
  <si>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</si>
  <si>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</si>
  <si>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</si>
  <si>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</si>
  <si>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</si>
  <si>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</si>
  <si>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</si>
  <si>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</si>
  <si>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</si>
  <si>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</si>
  <si>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</si>
  <si>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</si>
  <si>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</si>
  <si>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</si>
  <si>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</si>
  <si>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</si>
  <si>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</si>
  <si>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</si>
  <si>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</si>
  <si>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</si>
  <si>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</si>
  <si>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</si>
  <si>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</si>
  <si>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</si>
  <si>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</si>
  <si>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</si>
  <si>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</si>
  <si>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</si>
  <si>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</si>
  <si>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</si>
  <si>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</si>
  <si>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</si>
  <si>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</si>
  <si>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</si>
  <si>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</si>
  <si>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</si>
  <si>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</si>
  <si>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</si>
  <si>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</si>
  <si>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</si>
  <si>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</si>
  <si>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</si>
  <si>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</si>
  <si>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</si>
  <si>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</si>
  <si>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</si>
  <si>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</si>
  <si>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</si>
  <si>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</si>
  <si>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</si>
  <si>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</si>
  <si>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</si>
  <si>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</si>
  <si>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</si>
  <si>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</si>
  <si>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</si>
  <si>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</si>
  <si>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</si>
  <si>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</si>
  <si>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</si>
  <si>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</si>
  <si>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</si>
  <si>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</si>
  <si>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</si>
  <si>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</si>
  <si>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</si>
  <si>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</si>
  <si>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</si>
  <si>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</si>
  <si>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</si>
  <si>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</si>
  <si>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</si>
  <si>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</si>
  <si>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</si>
  <si>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</si>
  <si>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</si>
  <si>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</si>
  <si>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</si>
  <si>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</si>
  <si>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</si>
  <si>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</si>
  <si>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</si>
  <si>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</si>
  <si>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</si>
  <si>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</si>
  <si>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</si>
  <si>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</si>
  <si>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</si>
  <si>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</si>
  <si>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</si>
  <si>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</si>
  <si>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</si>
  <si>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</si>
  <si>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</si>
  <si>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</si>
  <si>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</si>
  <si>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</si>
  <si>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</si>
  <si>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</si>
  <si>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</si>
  <si>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</si>
  <si>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</si>
  <si>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</si>
  <si>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</si>
  <si>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</si>
  <si>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</si>
  <si>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</si>
  <si>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</si>
  <si>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</si>
  <si>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</si>
  <si>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</si>
  <si>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</si>
  <si>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</si>
  <si>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</si>
  <si>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</si>
  <si>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</si>
  <si>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</si>
  <si>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</si>
  <si>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</si>
  <si>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</si>
  <si>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</si>
  <si>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</si>
  <si>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</si>
  <si>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</si>
  <si>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</si>
  <si>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</si>
  <si>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</si>
  <si>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</si>
  <si>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</si>
  <si>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</si>
  <si>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</si>
  <si>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</si>
  <si>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</si>
  <si>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</si>
  <si>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</si>
  <si>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</si>
  <si>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</si>
  <si>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</si>
  <si>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</si>
  <si>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</si>
  <si>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</si>
  <si>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</si>
  <si>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</si>
  <si>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</si>
  <si>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</si>
  <si>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</si>
  <si>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</si>
  <si>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</si>
  <si>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</si>
  <si>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</si>
  <si>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</si>
  <si>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</si>
  <si>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</si>
  <si>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</si>
  <si>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</si>
  <si>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</si>
  <si>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</si>
  <si>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</si>
  <si>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</si>
  <si>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</si>
  <si>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</si>
  <si>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</si>
  <si>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</si>
  <si>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</si>
  <si>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</si>
  <si>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</si>
  <si>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</si>
  <si>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</si>
  <si>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</si>
  <si>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</si>
  <si>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</si>
  <si>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</si>
  <si>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</si>
  <si>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</si>
  <si>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</si>
  <si>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</si>
  <si>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</si>
  <si>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</si>
  <si>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</si>
  <si>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</si>
  <si>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</si>
  <si>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</si>
  <si>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</si>
  <si>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</si>
  <si>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</si>
  <si>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</si>
  <si>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</si>
  <si>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</si>
  <si>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</si>
  <si>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</si>
  <si>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</si>
  <si>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</si>
  <si>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</si>
  <si>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</si>
  <si>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</si>
  <si>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</si>
  <si>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</si>
  <si>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</si>
  <si>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</si>
  <si>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</si>
  <si>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</si>
  <si>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</si>
  <si>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</si>
  <si>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</si>
  <si>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</si>
  <si>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</si>
  <si>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</si>
  <si>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</si>
  <si>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</si>
  <si>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</si>
  <si>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</si>
  <si>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</si>
  <si>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</si>
  <si>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</si>
  <si>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</si>
  <si>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</si>
  <si>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</si>
  <si>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</si>
  <si>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</si>
  <si>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</si>
  <si>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</si>
  <si>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</si>
  <si>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</si>
  <si>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</si>
  <si>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</si>
  <si>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</si>
  <si>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</si>
  <si>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</si>
  <si>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</si>
  <si>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</si>
  <si>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</si>
  <si>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</si>
  <si>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</si>
  <si>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</si>
  <si>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</si>
  <si>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</si>
  <si>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</si>
  <si>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</si>
  <si>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</si>
  <si>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</si>
  <si>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</si>
  <si>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</si>
  <si>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</si>
  <si>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</si>
  <si>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</si>
  <si>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</si>
  <si>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</si>
  <si>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</si>
  <si>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</si>
  <si>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</si>
  <si>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</si>
  <si>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</si>
  <si>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</si>
  <si>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</si>
  <si>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</si>
  <si>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</si>
  <si>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</si>
  <si>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</si>
  <si>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</si>
  <si>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</si>
  <si>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</si>
  <si>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</si>
  <si>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</si>
  <si>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</si>
  <si>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</si>
  <si>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</si>
  <si>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</si>
  <si>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</si>
  <si>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</si>
  <si>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</si>
  <si>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</si>
  <si>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</si>
  <si>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</si>
  <si>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</si>
  <si>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</si>
  <si>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</si>
  <si>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</si>
  <si>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</si>
  <si>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</si>
  <si>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</si>
  <si>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</si>
  <si>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</si>
  <si>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</si>
  <si>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</si>
  <si>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</si>
  <si>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</si>
  <si>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</si>
  <si>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</si>
  <si>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</si>
  <si>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</si>
  <si>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</si>
  <si>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</si>
  <si>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</si>
  <si>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</si>
  <si>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</si>
  <si>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</si>
  <si>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</si>
  <si>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</si>
  <si>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</si>
  <si>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</si>
  <si>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</si>
  <si>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</si>
  <si>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</si>
  <si>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</si>
  <si>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</si>
  <si>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</si>
  <si>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</si>
  <si>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</si>
  <si>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</si>
  <si>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</si>
  <si>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</si>
  <si>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</si>
  <si>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</si>
  <si>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</si>
  <si>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</si>
  <si>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</si>
  <si>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</si>
  <si>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</si>
  <si>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</si>
  <si>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</si>
  <si>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</si>
  <si>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</si>
  <si>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</si>
  <si>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</si>
  <si>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</si>
  <si>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</si>
  <si>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</si>
  <si>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</si>
  <si>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</si>
  <si>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</si>
  <si>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</si>
  <si>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</si>
  <si>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</si>
  <si>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</si>
  <si>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</si>
  <si>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</si>
  <si>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</si>
  <si>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</si>
  <si>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</si>
  <si>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</si>
  <si>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</si>
  <si>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</si>
  <si>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</si>
  <si>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</si>
  <si>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</si>
  <si>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</si>
  <si>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</si>
  <si>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</si>
  <si>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</si>
  <si>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</si>
  <si>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</si>
  <si>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</si>
  <si>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</si>
  <si>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</si>
  <si>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</si>
  <si>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</si>
  <si>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</si>
  <si>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</si>
  <si>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</si>
  <si>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</si>
  <si>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</si>
  <si>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</si>
  <si>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</si>
  <si>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</si>
  <si>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</si>
  <si>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</si>
  <si>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</si>
  <si>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</si>
  <si>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</si>
  <si>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</si>
  <si>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</si>
  <si>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</si>
  <si>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</si>
  <si>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</si>
  <si>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</si>
  <si>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</si>
  <si>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</si>
  <si>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</si>
  <si>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</si>
  <si>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</si>
  <si>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</si>
  <si>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</si>
  <si>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</si>
  <si>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</si>
  <si>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</si>
  <si>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</si>
  <si>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</si>
  <si>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</si>
  <si>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</si>
  <si>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</si>
  <si>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</si>
  <si>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</si>
  <si>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</si>
  <si>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</si>
  <si>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</si>
  <si>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</si>
  <si>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</si>
  <si>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</si>
  <si>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</si>
  <si>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</si>
  <si>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</si>
  <si>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</si>
  <si>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</si>
  <si>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</si>
  <si>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</si>
  <si>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</si>
  <si>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</si>
  <si>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</si>
  <si>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</si>
  <si>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</si>
  <si>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</si>
  <si>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</si>
  <si>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</si>
  <si>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</si>
  <si>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</si>
  <si>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</si>
  <si>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</si>
  <si>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</si>
  <si>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</si>
  <si>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</si>
  <si>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</si>
  <si>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</si>
  <si>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</si>
  <si>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</si>
  <si>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</si>
  <si>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</si>
  <si>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</si>
  <si>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</si>
  <si>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</si>
  <si>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</si>
  <si>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</si>
  <si>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</si>
  <si>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</si>
  <si>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</si>
  <si>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</si>
  <si>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</si>
  <si>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</si>
  <si>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</si>
  <si>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</si>
  <si>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</si>
  <si>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</si>
  <si>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</si>
  <si>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</si>
  <si>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</si>
  <si>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</si>
  <si>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</si>
  <si>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</si>
  <si>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</si>
  <si>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</si>
  <si>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</si>
  <si>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</si>
  <si>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</si>
  <si>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</si>
  <si>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</si>
  <si>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</si>
  <si>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</si>
  <si>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</si>
  <si>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</si>
  <si>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</si>
  <si>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</si>
  <si>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</si>
  <si>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</si>
  <si>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</si>
  <si>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</si>
  <si>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</si>
  <si>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</si>
  <si>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</si>
  <si>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</si>
  <si>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</si>
  <si>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</si>
  <si>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</si>
  <si>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</si>
  <si>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</si>
  <si>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</si>
  <si>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</si>
  <si>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</si>
  <si>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</si>
  <si>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</si>
  <si>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</si>
  <si>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</si>
  <si>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</si>
  <si>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</si>
  <si>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</si>
  <si>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</si>
  <si>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</si>
  <si>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</si>
  <si>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</si>
  <si>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</si>
  <si>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</si>
  <si>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</si>
  <si>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</si>
  <si>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</si>
  <si>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</si>
  <si>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</si>
  <si>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</si>
  <si>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</si>
  <si>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</si>
  <si>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</si>
  <si>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</si>
  <si>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</si>
  <si>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</si>
  <si>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</si>
  <si>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</si>
  <si>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</si>
  <si>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</si>
  <si>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</si>
  <si>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</si>
  <si>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</si>
  <si>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</si>
  <si>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</si>
  <si>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</si>
  <si>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</si>
  <si>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</si>
  <si>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</si>
  <si>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</si>
  <si>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</si>
  <si>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</si>
  <si>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</si>
  <si>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</si>
  <si>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</si>
  <si>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</si>
  <si>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</si>
  <si>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</si>
  <si>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</si>
  <si>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</si>
  <si>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</si>
  <si>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</si>
  <si>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</si>
  <si>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</si>
  <si>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</si>
  <si>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</si>
  <si>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</si>
  <si>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</si>
  <si>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</si>
  <si>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</si>
  <si>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</si>
  <si>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</si>
  <si>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</si>
  <si>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</si>
  <si>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</si>
  <si>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</si>
  <si>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</si>
  <si>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</si>
  <si>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</si>
  <si>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</si>
  <si>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</si>
  <si>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</si>
  <si>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</si>
  <si>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</si>
  <si>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</si>
  <si>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</si>
  <si>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</si>
  <si>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</si>
  <si>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</si>
  <si>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</si>
  <si>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</si>
  <si>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</si>
  <si>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</si>
  <si>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</si>
  <si>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</si>
  <si>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</si>
  <si>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</si>
  <si>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</si>
  <si>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</si>
  <si>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</si>
  <si>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</si>
  <si>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</si>
  <si>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</si>
  <si>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</si>
  <si>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</si>
  <si>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</si>
  <si>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</si>
  <si>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</si>
  <si>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</si>
  <si>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</si>
  <si>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</si>
  <si>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</si>
  <si>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</si>
  <si>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</si>
  <si>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</si>
  <si>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</si>
  <si>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</si>
  <si>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</si>
  <si>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</si>
  <si>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</si>
  <si>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</si>
  <si>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</si>
  <si>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</si>
  <si>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</si>
  <si>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</si>
  <si>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</si>
  <si>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</si>
  <si>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</si>
  <si>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</si>
  <si>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</si>
  <si>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</si>
  <si>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</si>
  <si>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</si>
  <si>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</si>
  <si>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</si>
  <si>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</si>
  <si>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</si>
  <si>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</si>
  <si>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</si>
  <si>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</si>
  <si>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</si>
  <si>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</si>
  <si>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</si>
  <si>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</si>
  <si>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</si>
  <si>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</si>
  <si>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</si>
  <si>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</si>
  <si>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</si>
  <si>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</si>
  <si>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</si>
  <si>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</si>
  <si>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</si>
  <si>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</si>
  <si>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</si>
  <si>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</si>
  <si>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</si>
  <si>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</si>
  <si>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</si>
  <si>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</si>
  <si>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</si>
  <si>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</si>
  <si>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</si>
  <si>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</si>
  <si>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</si>
  <si>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</si>
  <si>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</si>
  <si>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</si>
  <si>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</si>
  <si>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</si>
  <si>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</si>
  <si>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</si>
  <si>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</si>
  <si>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</si>
  <si>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</si>
  <si>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</si>
  <si>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</si>
  <si>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</si>
  <si>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</si>
  <si>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</si>
  <si>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</si>
  <si>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</si>
  <si>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</si>
  <si>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</si>
  <si>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</si>
  <si>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</si>
  <si>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</si>
  <si>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</si>
  <si>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</si>
  <si>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</si>
  <si>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</si>
  <si>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</si>
  <si>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</si>
  <si>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</si>
  <si>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</si>
  <si>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</si>
  <si>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</si>
  <si>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</si>
  <si>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</si>
  <si>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</si>
  <si>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</si>
  <si>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</si>
  <si>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</si>
  <si>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</si>
  <si>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</si>
  <si>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</si>
  <si>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</si>
  <si>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</si>
  <si>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</si>
  <si>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</si>
  <si>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</si>
  <si>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</si>
  <si>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</si>
  <si>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</si>
  <si>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</si>
  <si>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</si>
  <si>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</si>
  <si>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</si>
  <si>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</si>
  <si>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</si>
  <si>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</si>
  <si>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</si>
  <si>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</si>
  <si>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</si>
  <si>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</si>
  <si>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</si>
  <si>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</si>
  <si>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</si>
  <si>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</si>
  <si>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</si>
  <si>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</si>
  <si>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</si>
  <si>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</si>
  <si>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</si>
  <si>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</si>
  <si>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</si>
  <si>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</si>
  <si>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</si>
  <si>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</si>
  <si>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</si>
  <si>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</si>
  <si>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</si>
  <si>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</si>
  <si>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</si>
  <si>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</si>
  <si>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</si>
  <si>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</si>
  <si>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</si>
  <si>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</si>
  <si>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</si>
  <si>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</si>
  <si>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</si>
  <si>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</si>
  <si>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</si>
  <si>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</si>
  <si>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</si>
  <si>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</si>
  <si>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</si>
  <si>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</si>
  <si>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</si>
  <si>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</si>
  <si>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</si>
  <si>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</si>
  <si>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</si>
  <si>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</si>
  <si>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</si>
  <si>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</si>
  <si>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</si>
  <si>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</si>
  <si>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</si>
  <si>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</si>
  <si>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</si>
  <si>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</si>
  <si>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</si>
  <si>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</si>
  <si>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</si>
  <si>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</si>
  <si>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</si>
  <si>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</si>
  <si>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</si>
  <si>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</si>
  <si>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</si>
  <si>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</si>
  <si>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</si>
  <si>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</si>
  <si>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</si>
  <si>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</si>
  <si>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</si>
  <si>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</si>
  <si>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</si>
  <si>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</si>
  <si>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</si>
  <si>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</si>
  <si>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</si>
  <si>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</si>
  <si>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</si>
  <si>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</si>
  <si>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</si>
  <si>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</si>
  <si>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</si>
  <si>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</si>
  <si>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</si>
  <si>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</si>
  <si>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</si>
  <si>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</si>
  <si>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</si>
  <si>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</si>
  <si>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</si>
  <si>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</si>
  <si>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</si>
  <si>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</si>
  <si>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</si>
  <si>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</si>
  <si>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</si>
  <si>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</si>
  <si>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</si>
  <si>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</si>
  <si>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</si>
  <si>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</si>
  <si>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</si>
  <si>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</si>
  <si>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</si>
  <si>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</si>
  <si>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</si>
  <si>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</si>
  <si>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</si>
  <si>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</si>
  <si>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</si>
  <si>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</si>
  <si>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</si>
  <si>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</si>
  <si>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</si>
  <si>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</si>
  <si>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</si>
  <si>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</si>
  <si>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</si>
  <si>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</si>
  <si>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</si>
  <si>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</si>
  <si>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</si>
  <si>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</si>
  <si>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</si>
  <si>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</si>
  <si>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</si>
  <si>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</si>
  <si>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</si>
  <si>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</si>
  <si>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</si>
  <si>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</si>
  <si>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</si>
  <si>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</si>
  <si>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</si>
  <si>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</si>
  <si>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</si>
  <si>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</si>
  <si>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</si>
  <si>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</si>
  <si>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</si>
  <si>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</si>
  <si>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</si>
  <si>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</si>
  <si>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</si>
  <si>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</si>
  <si>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</si>
  <si>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</si>
  <si>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</si>
  <si>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</si>
  <si>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</si>
  <si>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</si>
  <si>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</si>
  <si>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</si>
  <si>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</si>
  <si>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</si>
  <si>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</si>
  <si>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</si>
  <si>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</si>
  <si>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</si>
  <si>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</si>
  <si>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</si>
  <si>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</si>
  <si>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</si>
  <si>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</si>
  <si>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</si>
  <si>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</si>
  <si>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</si>
  <si>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</si>
  <si>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</si>
  <si>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</si>
  <si>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</si>
  <si>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</si>
  <si>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</si>
  <si>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</si>
  <si>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</si>
  <si>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</si>
  <si>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</si>
  <si>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</si>
  <si>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</si>
  <si>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</si>
  <si>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</si>
  <si>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</si>
  <si>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</si>
  <si>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</si>
  <si>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</si>
  <si>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</si>
  <si>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</si>
  <si>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</si>
  <si>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</si>
  <si>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</si>
  <si>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</si>
  <si>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</si>
  <si>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</si>
  <si>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</si>
  <si>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</si>
  <si>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</si>
  <si>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</si>
  <si>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</si>
  <si>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</si>
  <si>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</si>
  <si>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</si>
  <si>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</si>
  <si>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</si>
  <si>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</si>
  <si>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</si>
  <si>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</si>
  <si>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</si>
  <si>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</si>
  <si>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</si>
  <si>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</si>
  <si>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</si>
  <si>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</si>
  <si>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</si>
  <si>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</si>
  <si>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</si>
  <si>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</si>
  <si>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</si>
  <si>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</si>
  <si>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</si>
  <si>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</si>
  <si>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</si>
  <si>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</si>
  <si>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</si>
  <si>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</si>
  <si>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</si>
  <si>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</si>
  <si>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</si>
  <si>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</si>
  <si>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</si>
  <si>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</si>
  <si>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</si>
  <si>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</si>
  <si>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</si>
  <si>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</si>
  <si>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</si>
  <si>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</si>
  <si>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</si>
  <si>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</si>
  <si>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</si>
  <si>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</si>
  <si>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</si>
  <si>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</si>
  <si>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</si>
  <si>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</si>
  <si>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</si>
  <si>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</si>
  <si>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</si>
  <si>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</si>
  <si>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</si>
  <si>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</si>
  <si>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</si>
  <si>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</si>
  <si>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</si>
  <si>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</si>
  <si>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</si>
  <si>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</si>
  <si>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</si>
  <si>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</si>
  <si>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</si>
  <si>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</si>
  <si>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</si>
  <si>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</si>
  <si>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</si>
  <si>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</si>
  <si>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</si>
  <si>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</si>
  <si>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</si>
  <si>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</si>
  <si>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</si>
  <si>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</si>
  <si>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</si>
  <si>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</si>
  <si>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</si>
  <si>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</si>
  <si>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</si>
  <si>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</si>
  <si>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</si>
  <si>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</si>
  <si>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</si>
  <si>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</si>
  <si>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</si>
  <si>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</si>
  <si>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</si>
  <si>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</si>
  <si>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</si>
  <si>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</si>
  <si>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</si>
  <si>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</si>
  <si>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</si>
  <si>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</si>
  <si>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</si>
  <si>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</si>
  <si>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</si>
  <si>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</si>
  <si>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</si>
  <si>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</si>
  <si>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</si>
  <si>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</si>
  <si>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</si>
  <si>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</si>
  <si>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</si>
  <si>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</si>
  <si>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</si>
  <si>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</si>
  <si>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</si>
  <si>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</si>
  <si>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</si>
  <si>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</si>
  <si>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</si>
  <si>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</si>
  <si>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</si>
  <si>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</si>
  <si>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</si>
  <si>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</si>
  <si>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</si>
  <si>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</si>
  <si>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</si>
  <si>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</si>
  <si>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</si>
  <si>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</si>
  <si>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</si>
  <si>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</si>
  <si>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</si>
  <si>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</si>
  <si>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</si>
  <si>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</si>
  <si>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</si>
  <si>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</si>
  <si>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</si>
  <si>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</si>
  <si>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</si>
  <si>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</si>
  <si>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</si>
  <si>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</si>
  <si>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</si>
  <si>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</si>
  <si>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</si>
  <si>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</si>
  <si>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</si>
  <si>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</si>
  <si>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</si>
  <si>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</si>
  <si>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</si>
  <si>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</si>
  <si>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</si>
  <si>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</si>
  <si>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</si>
  <si>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</si>
  <si>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</si>
  <si>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</si>
  <si>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</si>
  <si>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</si>
  <si>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</si>
  <si>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</si>
  <si>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</si>
  <si>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</si>
  <si>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</si>
  <si>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</si>
  <si>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</si>
  <si>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</si>
  <si>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</si>
  <si>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</si>
  <si>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</si>
  <si>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</si>
  <si>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</si>
  <si>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</si>
  <si>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</si>
  <si>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</si>
  <si>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</si>
  <si>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</si>
  <si>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</si>
  <si>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</si>
  <si>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</si>
  <si>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</si>
  <si>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</si>
  <si>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</si>
  <si>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</si>
  <si>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</si>
  <si>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</si>
  <si>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</si>
  <si>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</si>
  <si>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</si>
  <si>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</si>
  <si>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</si>
  <si>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</si>
  <si>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</si>
  <si>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</si>
  <si>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</si>
  <si>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</si>
  <si>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</si>
  <si>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</si>
  <si>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</si>
  <si>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</si>
  <si>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</si>
  <si>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</si>
  <si>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</si>
  <si>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</si>
  <si>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</si>
  <si>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</si>
  <si>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</si>
  <si>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</si>
  <si>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</si>
  <si>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</si>
  <si>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</si>
  <si>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</si>
  <si>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</si>
  <si>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</si>
  <si>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</si>
  <si>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</si>
  <si>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</si>
  <si>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</si>
  <si>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</si>
  <si>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</si>
  <si>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</si>
  <si>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</si>
  <si>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</si>
  <si>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</si>
  <si>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</si>
  <si>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</si>
  <si>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</si>
  <si>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</si>
  <si>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</si>
  <si>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</si>
  <si>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</si>
  <si>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</si>
  <si>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</si>
  <si>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</si>
  <si>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</si>
  <si>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</si>
  <si>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</si>
  <si>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</si>
  <si>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</si>
  <si>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</si>
  <si>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</si>
  <si>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</si>
  <si>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</si>
  <si>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</si>
  <si>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</si>
  <si>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</si>
  <si>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</si>
  <si>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</si>
  <si>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</si>
  <si>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</si>
  <si>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</si>
  <si>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</si>
  <si>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</si>
  <si>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</si>
  <si>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</si>
  <si>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</si>
  <si>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</si>
  <si>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</si>
  <si>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</si>
  <si>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</si>
  <si>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</si>
  <si>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</si>
  <si>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</si>
  <si>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</si>
  <si>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</si>
  <si>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</si>
  <si>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</si>
  <si>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</si>
  <si>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</si>
  <si>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</si>
  <si>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</si>
  <si>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</si>
  <si>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</si>
  <si>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</si>
  <si>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</si>
  <si>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</si>
  <si>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</si>
  <si>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</si>
  <si>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</si>
  <si>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</si>
  <si>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</si>
  <si>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</si>
  <si>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</si>
  <si>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</si>
  <si>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</si>
  <si>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</si>
  <si>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</si>
  <si>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</si>
  <si>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</si>
  <si>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</si>
  <si>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</si>
  <si>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</si>
  <si>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</si>
  <si>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</si>
  <si>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</si>
  <si>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</si>
  <si>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</si>
  <si>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</si>
  <si>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</si>
  <si>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</si>
  <si>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</si>
  <si>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</si>
  <si>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</si>
  <si>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</si>
  <si>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</si>
  <si>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</si>
  <si>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</si>
  <si>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</si>
  <si>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</si>
  <si>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</si>
  <si>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</si>
  <si>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</si>
  <si>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</si>
  <si>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</si>
  <si>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</si>
  <si>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</si>
  <si>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</si>
  <si>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</si>
  <si>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</si>
  <si>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</si>
  <si>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</si>
  <si>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</si>
  <si>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</si>
  <si>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</si>
  <si>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</si>
  <si>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</si>
  <si>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</si>
  <si>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</si>
  <si>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</si>
  <si>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</si>
  <si>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</si>
  <si>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</si>
  <si>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</si>
  <si>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</si>
  <si>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</si>
  <si>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</si>
  <si>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</si>
  <si>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</si>
  <si>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</si>
  <si>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</si>
  <si>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</si>
  <si>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</si>
  <si>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</si>
  <si>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</si>
  <si>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</si>
  <si>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</si>
  <si>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</si>
  <si>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</si>
  <si>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</si>
  <si>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</si>
  <si>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</si>
  <si>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</si>
  <si>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</si>
  <si>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</si>
  <si>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</si>
  <si>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</si>
  <si>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</si>
  <si>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</si>
  <si>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</si>
  <si>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</si>
  <si>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</si>
  <si>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</si>
  <si>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</si>
  <si>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</si>
  <si>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</si>
  <si>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</si>
  <si>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</si>
  <si>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</si>
  <si>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</si>
  <si>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</si>
  <si>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</si>
  <si>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</si>
  <si>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</si>
  <si>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</si>
  <si>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</si>
  <si>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</si>
  <si>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</si>
  <si>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</si>
  <si>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</si>
  <si>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</si>
  <si>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</si>
  <si>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</si>
  <si>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</si>
  <si>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</si>
  <si>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</si>
  <si>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</si>
  <si>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</si>
  <si>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</si>
  <si>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</si>
  <si>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</si>
  <si>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</si>
  <si>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</si>
  <si>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</si>
  <si>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</si>
  <si>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</si>
  <si>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</si>
  <si>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</si>
  <si>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</si>
  <si>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</si>
  <si>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</si>
  <si>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</si>
  <si>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</si>
  <si>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</si>
  <si>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</si>
  <si>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</si>
  <si>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</si>
  <si>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</si>
  <si>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</si>
  <si>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</si>
  <si>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</si>
  <si>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</si>
  <si>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</si>
  <si>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</si>
  <si>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</si>
  <si>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</si>
  <si>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</si>
  <si>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</si>
  <si>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</si>
  <si>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</si>
  <si>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</si>
  <si>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</si>
  <si>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</si>
  <si>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</si>
  <si>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</si>
  <si>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</si>
  <si>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</si>
  <si>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</si>
  <si>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</si>
  <si>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</si>
  <si>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</si>
  <si>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</si>
  <si>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</si>
  <si>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</si>
  <si>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</si>
  <si>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</si>
  <si>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</si>
  <si>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</si>
  <si>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</si>
  <si>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</si>
  <si>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</si>
  <si>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</si>
  <si>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</si>
  <si>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</si>
  <si>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</si>
  <si>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</si>
  <si>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</si>
  <si>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</si>
  <si>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</si>
  <si>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</si>
  <si>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</si>
  <si>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</si>
  <si>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</si>
  <si>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</si>
  <si>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</si>
  <si>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</si>
  <si>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</si>
  <si>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</si>
  <si>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</si>
  <si>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</si>
  <si>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</si>
  <si>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</si>
  <si>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</si>
  <si>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</si>
  <si>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</si>
  <si>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</si>
  <si>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</si>
  <si>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</si>
  <si>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</si>
  <si>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</si>
  <si>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</si>
  <si>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</si>
  <si>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</si>
  <si>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</si>
  <si>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</si>
  <si>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</si>
  <si>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</si>
  <si>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</si>
  <si>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</si>
  <si>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</si>
  <si>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</si>
  <si>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</si>
  <si>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</si>
  <si>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</si>
  <si>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</si>
  <si>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</si>
  <si>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</si>
  <si>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</si>
  <si>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</si>
  <si>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</si>
  <si>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</si>
  <si>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</si>
  <si>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</si>
  <si>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</si>
  <si>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</si>
  <si>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</si>
  <si>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</si>
  <si>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</si>
  <si>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</si>
  <si>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</si>
  <si>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</si>
  <si>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</si>
  <si>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</si>
  <si>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</si>
  <si>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</si>
  <si>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</si>
  <si>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</si>
  <si>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</si>
  <si>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</si>
  <si>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</si>
  <si>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</si>
  <si>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</si>
  <si>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</si>
  <si>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</si>
  <si>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</si>
  <si>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</si>
  <si>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</si>
  <si>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</si>
  <si>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</si>
  <si>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</si>
  <si>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</si>
  <si>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</si>
  <si>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</si>
  <si>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</si>
  <si>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</si>
  <si>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</si>
  <si>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</si>
  <si>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</si>
  <si>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</si>
  <si>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</si>
  <si>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</si>
  <si>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</si>
  <si>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</si>
  <si>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</si>
  <si>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</si>
  <si>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</si>
  <si>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</si>
  <si>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</si>
  <si>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</si>
  <si>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</si>
  <si>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</si>
  <si>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</si>
  <si>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</si>
  <si>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</si>
  <si>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</si>
  <si>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</si>
  <si>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</si>
  <si>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</si>
  <si>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</si>
  <si>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</si>
  <si>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</si>
  <si>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</si>
  <si>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</si>
  <si>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</si>
  <si>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</si>
  <si>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</si>
  <si>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</si>
  <si>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</si>
  <si>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</si>
  <si>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</si>
  <si>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</si>
  <si>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</si>
  <si>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</si>
  <si>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</si>
  <si>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</si>
  <si>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</si>
  <si>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</si>
  <si>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</si>
  <si>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</si>
  <si>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</si>
  <si>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</si>
  <si>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</si>
  <si>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</si>
  <si>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</si>
  <si>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</si>
  <si>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</si>
  <si>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</si>
  <si>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</si>
  <si>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</si>
  <si>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</si>
  <si>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</si>
  <si>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</si>
  <si>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</si>
  <si>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</si>
  <si>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</si>
  <si>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</si>
  <si>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</si>
  <si>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</si>
  <si>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</si>
  <si>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</si>
  <si>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</si>
  <si>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</si>
  <si>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</si>
  <si>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</si>
  <si>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</si>
  <si>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</si>
  <si>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</si>
  <si>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</si>
  <si>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</si>
  <si>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</si>
  <si>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</si>
  <si>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</si>
  <si>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</si>
  <si>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</si>
  <si>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</si>
  <si>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</si>
  <si>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</si>
  <si>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</si>
  <si>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</si>
  <si>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</si>
  <si>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</si>
  <si>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</si>
  <si>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</si>
  <si>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</si>
  <si>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</si>
  <si>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</si>
  <si>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</si>
  <si>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</si>
  <si>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</si>
  <si>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</si>
  <si>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</si>
  <si>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</si>
  <si>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</si>
  <si>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</si>
  <si>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</si>
  <si>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</si>
  <si>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</si>
  <si>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</si>
  <si>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</si>
  <si>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</si>
  <si>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</si>
  <si>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</si>
  <si>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</si>
  <si>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</si>
  <si>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</si>
  <si>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</si>
  <si>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</si>
  <si>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</si>
  <si>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</si>
  <si>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</si>
  <si>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</si>
  <si>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</si>
  <si>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</si>
  <si>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</si>
  <si>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</si>
  <si>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</si>
  <si>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</si>
  <si>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</si>
  <si>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</si>
  <si>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</si>
  <si>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</si>
  <si>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</si>
  <si>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</si>
  <si>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</si>
  <si>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</si>
  <si>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</si>
  <si>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</si>
  <si>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</si>
  <si>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</si>
  <si>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</si>
  <si>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</si>
  <si>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</si>
  <si>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</si>
  <si>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</si>
  <si>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</si>
  <si>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</si>
  <si>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</si>
  <si>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</si>
  <si>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</si>
  <si>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</si>
  <si>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</si>
  <si>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</si>
  <si>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</si>
  <si>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</si>
  <si>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</si>
  <si>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</si>
  <si>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</si>
  <si>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</si>
  <si>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</si>
  <si>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</si>
  <si>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</si>
  <si>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</si>
  <si>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</si>
  <si>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</si>
  <si>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</si>
  <si>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</si>
  <si>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</si>
  <si>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</si>
  <si>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</si>
  <si>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</si>
  <si>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</si>
  <si>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</si>
  <si>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</si>
  <si>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</si>
  <si>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</si>
  <si>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</si>
  <si>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</si>
  <si>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</si>
  <si>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</si>
  <si>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</si>
  <si>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</si>
  <si>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</si>
  <si>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</si>
  <si>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</si>
  <si>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</si>
  <si>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</si>
  <si>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</si>
  <si>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</si>
  <si>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</si>
  <si>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</si>
  <si>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</si>
  <si>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</si>
  <si>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</si>
  <si>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</si>
  <si>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</si>
  <si>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</si>
  <si>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</si>
  <si>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</si>
  <si>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</si>
  <si>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</si>
  <si>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</si>
  <si>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</si>
  <si>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</si>
  <si>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</si>
  <si>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</si>
  <si>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</si>
  <si>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</si>
  <si>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</si>
  <si>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</si>
  <si>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</si>
  <si>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</si>
  <si>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</si>
  <si>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</si>
  <si>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</si>
  <si>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</si>
  <si>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</si>
  <si>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</si>
  <si>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</si>
  <si>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</si>
  <si>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</si>
  <si>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</si>
  <si>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</si>
  <si>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</si>
  <si>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</si>
  <si>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</si>
  <si>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</si>
  <si>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</si>
  <si>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</si>
  <si>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</si>
  <si>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</si>
  <si>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</si>
  <si>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</si>
  <si>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</si>
  <si>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</si>
  <si>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</si>
  <si>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</si>
  <si>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</si>
  <si>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</si>
  <si>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</si>
  <si>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</si>
  <si>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</si>
  <si>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</si>
  <si>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</si>
  <si>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</si>
  <si>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</si>
  <si>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</si>
  <si>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</si>
  <si>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</si>
  <si>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</si>
  <si>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</si>
  <si>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</si>
  <si>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</si>
  <si>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</si>
  <si>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</si>
  <si>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</si>
  <si>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</si>
  <si>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</si>
  <si>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</si>
  <si>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</si>
  <si>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</si>
  <si>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</si>
  <si>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</si>
  <si>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</si>
  <si>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</si>
  <si>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</si>
  <si>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</si>
  <si>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</si>
  <si>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</si>
  <si>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</si>
  <si>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</si>
  <si>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</si>
  <si>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</si>
  <si>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</si>
  <si>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</si>
  <si>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</si>
  <si>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</si>
  <si>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</si>
  <si>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</si>
  <si>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</si>
  <si>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</si>
  <si>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</si>
  <si>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</si>
  <si>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</si>
  <si>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</si>
  <si>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</si>
  <si>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</si>
  <si>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</si>
  <si>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</si>
  <si>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</si>
  <si>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</si>
  <si>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</si>
  <si>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</si>
  <si>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</si>
  <si>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</si>
  <si>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</si>
  <si>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</si>
  <si>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</si>
  <si>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</si>
  <si>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</si>
  <si>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</si>
  <si>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</si>
  <si>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</si>
  <si>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</si>
  <si>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</si>
  <si>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</si>
  <si>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</si>
  <si>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</si>
  <si>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</si>
  <si>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</si>
  <si>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</si>
  <si>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</si>
  <si>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</si>
  <si>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</si>
  <si>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</si>
  <si>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</si>
  <si>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</si>
  <si>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</si>
  <si>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</si>
  <si>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</si>
  <si>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</si>
  <si>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</si>
  <si>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</si>
  <si>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</si>
  <si>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</si>
  <si>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</si>
  <si>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</si>
  <si>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</si>
  <si>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</si>
  <si>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</si>
  <si>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</si>
  <si>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</si>
  <si>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</si>
  <si>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</si>
  <si>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</si>
  <si>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</si>
  <si>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</si>
  <si>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</si>
  <si>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</si>
  <si>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</si>
  <si>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</si>
  <si>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</si>
  <si>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</si>
  <si>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</si>
  <si>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</si>
  <si>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</si>
  <si>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</si>
  <si>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</si>
  <si>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</si>
  <si>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</si>
  <si>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</si>
  <si>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</si>
  <si>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</si>
  <si>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</si>
  <si>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</si>
  <si>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</si>
  <si>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</si>
  <si>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</si>
  <si>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</si>
  <si>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</si>
  <si>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</si>
  <si>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</si>
  <si>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</si>
  <si>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</si>
  <si>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</si>
  <si>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</si>
  <si>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</si>
  <si>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</si>
  <si>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</si>
  <si>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</si>
  <si>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</si>
  <si>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</si>
  <si>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</si>
  <si>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</si>
  <si>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</si>
  <si>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</si>
  <si>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</si>
  <si>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</si>
  <si>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</si>
  <si>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</si>
  <si>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</si>
  <si>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</si>
  <si>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</si>
  <si>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</si>
  <si>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</si>
  <si>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</si>
  <si>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</si>
  <si>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</si>
  <si>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</si>
  <si>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</si>
  <si>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</si>
  <si>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</si>
  <si>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</si>
  <si>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</si>
  <si>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</si>
  <si>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</si>
  <si>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</si>
  <si>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</si>
  <si>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</si>
  <si>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</si>
  <si>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</si>
  <si>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</si>
  <si>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</si>
  <si>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</si>
  <si>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</si>
  <si>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</si>
  <si>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</si>
  <si>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</si>
  <si>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</si>
  <si>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</si>
  <si>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</si>
  <si>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</si>
  <si>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</si>
  <si>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</si>
  <si>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</si>
  <si>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</si>
  <si>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</si>
  <si>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</si>
  <si>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</si>
  <si>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</si>
  <si>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</si>
  <si>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</si>
  <si>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</si>
  <si>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</si>
  <si>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</si>
  <si>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</si>
  <si>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</si>
  <si>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</si>
  <si>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</si>
  <si>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</si>
  <si>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</si>
  <si>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</si>
  <si>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</si>
  <si>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</si>
  <si>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</si>
  <si>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</si>
  <si>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</si>
  <si>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</si>
  <si>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</si>
  <si>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</si>
  <si>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</si>
  <si>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</si>
  <si>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</si>
  <si>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</si>
  <si>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</si>
  <si>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</si>
  <si>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</si>
  <si>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</si>
  <si>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</si>
  <si>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</si>
  <si>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</si>
  <si>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</si>
  <si>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</si>
  <si>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</si>
  <si>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</si>
  <si>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</si>
  <si>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</si>
  <si>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</si>
  <si>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</si>
  <si>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</si>
  <si>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</si>
  <si>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</si>
  <si>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</si>
  <si>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</si>
  <si>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</si>
  <si>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</si>
  <si>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</si>
  <si>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</si>
  <si>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</si>
  <si>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</si>
  <si>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</si>
  <si>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</si>
  <si>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</si>
  <si>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</si>
  <si>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</si>
  <si>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</si>
  <si>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</si>
  <si>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</si>
  <si>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</si>
  <si>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</si>
  <si>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</si>
  <si>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</si>
  <si>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</si>
  <si>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</si>
  <si>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</si>
  <si>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</si>
  <si>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</si>
  <si>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</si>
  <si>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</si>
  <si>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</si>
  <si>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</si>
  <si>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</si>
  <si>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</si>
  <si>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</si>
  <si>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</si>
  <si>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</si>
  <si>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</si>
  <si>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</si>
  <si>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</si>
  <si>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</si>
  <si>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</si>
  <si>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</si>
  <si>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</si>
  <si>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</si>
  <si>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</si>
  <si>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</si>
  <si>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</si>
  <si>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</si>
  <si>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</si>
  <si>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</si>
  <si>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</si>
  <si>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</si>
  <si>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</si>
  <si>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</si>
  <si>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</si>
  <si>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</si>
  <si>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</si>
  <si>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</si>
  <si>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</si>
  <si>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</si>
  <si>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</si>
  <si>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</si>
  <si>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</si>
  <si>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</si>
  <si>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</si>
  <si>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</si>
  <si>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</si>
  <si>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</si>
  <si>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</si>
  <si>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</si>
  <si>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</si>
  <si>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</si>
  <si>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</si>
  <si>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</si>
  <si>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</si>
  <si>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</si>
  <si>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</si>
  <si>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</si>
  <si>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</si>
  <si>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</si>
  <si>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</si>
  <si>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</si>
  <si>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</si>
  <si>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</si>
  <si>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</si>
  <si>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</si>
  <si>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</si>
  <si>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</si>
  <si>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</si>
  <si>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</si>
  <si>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</si>
  <si>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</si>
  <si>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</si>
  <si>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</si>
  <si>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</si>
  <si>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</si>
  <si>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</si>
  <si>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</si>
  <si>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</si>
  <si>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</si>
  <si>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</si>
  <si>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</si>
  <si>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</si>
  <si>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</si>
  <si>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</si>
  <si>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</si>
  <si>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</si>
  <si>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</si>
  <si>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</si>
  <si>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</si>
  <si>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</si>
  <si>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</si>
  <si>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</si>
  <si>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</si>
  <si>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</si>
  <si>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</si>
  <si>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</si>
  <si>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</si>
  <si>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</si>
  <si>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</si>
  <si>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</si>
  <si>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</si>
  <si>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</si>
  <si>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</si>
  <si>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</si>
  <si>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</si>
  <si>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</si>
  <si>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</si>
  <si>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</si>
  <si>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</si>
  <si>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</si>
  <si>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</si>
  <si>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</si>
  <si>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</si>
  <si>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</si>
  <si>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</si>
  <si>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</si>
  <si>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</si>
  <si>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</si>
  <si>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</si>
  <si>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</si>
  <si>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</si>
  <si>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</si>
  <si>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</si>
  <si>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</si>
  <si>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</si>
  <si>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</si>
  <si>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</si>
  <si>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</si>
  <si>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</si>
  <si>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</si>
  <si>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</si>
  <si>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</si>
  <si>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</si>
  <si>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</si>
  <si>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</si>
  <si>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</si>
  <si>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</si>
  <si>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</si>
  <si>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</si>
  <si>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</si>
  <si>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</si>
  <si>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</si>
  <si>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</si>
  <si>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</si>
  <si>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</si>
  <si>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</si>
  <si>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</si>
  <si>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</si>
  <si>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</si>
  <si>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</si>
  <si>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</si>
  <si>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</si>
  <si>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</si>
  <si>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</si>
  <si>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</si>
  <si>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</si>
  <si>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</si>
  <si>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</si>
  <si>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</si>
  <si>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</si>
  <si>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</si>
  <si>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</si>
  <si>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</si>
  <si>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</si>
  <si>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</si>
  <si>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</si>
  <si>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</si>
  <si>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</si>
  <si>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</si>
  <si>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</si>
  <si>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</si>
  <si>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</si>
  <si>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</si>
  <si>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</si>
  <si>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</si>
  <si>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</si>
  <si>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</si>
  <si>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</si>
  <si>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</si>
  <si>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</si>
  <si>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</si>
  <si>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</si>
  <si>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</si>
  <si>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</si>
  <si>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</si>
  <si>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</si>
  <si>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</si>
  <si>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</si>
  <si>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</si>
  <si>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</si>
  <si>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</si>
  <si>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</si>
  <si>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</si>
  <si>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</si>
  <si>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</si>
  <si>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</si>
  <si>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</si>
  <si>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</si>
  <si>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</si>
  <si>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</si>
  <si>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</si>
  <si>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</si>
  <si>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</si>
  <si>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</si>
  <si>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</si>
  <si>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</si>
  <si>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</si>
  <si>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</si>
  <si>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</si>
  <si>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</si>
  <si>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</si>
  <si>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</si>
  <si>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</si>
  <si>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</si>
  <si>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</si>
  <si>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</si>
  <si>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</si>
  <si>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</si>
  <si>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</si>
  <si>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</si>
  <si>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</si>
  <si>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</si>
  <si>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</si>
  <si>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</si>
  <si>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</si>
  <si>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</si>
  <si>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</si>
  <si>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</si>
  <si>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</si>
  <si>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</si>
  <si>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</si>
  <si>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</si>
  <si>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</si>
  <si>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</si>
  <si>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</si>
  <si>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</si>
  <si>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</si>
  <si>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</si>
  <si>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</si>
  <si>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</si>
  <si>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</si>
  <si>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</si>
  <si>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</si>
  <si>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</si>
  <si>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</si>
  <si>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</si>
  <si>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</si>
  <si>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</si>
  <si>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</si>
  <si>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</si>
  <si>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</si>
  <si>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</si>
  <si>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</si>
  <si>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</si>
  <si>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</si>
  <si>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</si>
  <si>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</si>
  <si>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</si>
  <si>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</si>
  <si>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</si>
  <si>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</si>
  <si>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</si>
  <si>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</si>
  <si>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</si>
  <si>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</si>
  <si>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</si>
  <si>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</si>
  <si>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</si>
  <si>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</si>
  <si>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</si>
  <si>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</si>
  <si>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</si>
  <si>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</si>
  <si>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</si>
  <si>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</si>
  <si>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</si>
  <si>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</si>
  <si>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</si>
  <si>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</si>
  <si>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</si>
  <si>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</si>
  <si>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</si>
  <si>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</si>
  <si>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</si>
  <si>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</si>
  <si>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</si>
  <si>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</si>
  <si>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</si>
  <si>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</si>
  <si>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</si>
  <si>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</si>
  <si>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</si>
  <si>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</si>
  <si>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</si>
  <si>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</si>
  <si>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</si>
  <si>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</si>
  <si>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</si>
  <si>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</si>
  <si>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</si>
  <si>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</si>
  <si>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</si>
  <si>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</si>
  <si>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</si>
  <si>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</si>
  <si>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</si>
  <si>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</si>
  <si>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</si>
  <si>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</si>
  <si>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</si>
  <si>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</si>
  <si>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</si>
  <si>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</si>
  <si>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</si>
  <si>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</si>
  <si>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</si>
  <si>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</si>
  <si>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</si>
  <si>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</si>
  <si>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</si>
  <si>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</si>
  <si>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</si>
  <si>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</si>
  <si>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</si>
  <si>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</si>
  <si>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</si>
  <si>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</si>
  <si>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</si>
  <si>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</si>
  <si>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</si>
  <si>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</si>
  <si>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</si>
  <si>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</si>
  <si>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</si>
  <si>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</si>
  <si>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</si>
  <si>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</si>
  <si>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</si>
  <si>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</si>
  <si>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</si>
  <si>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</si>
  <si>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</si>
  <si>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</si>
  <si>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</si>
  <si>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</si>
  <si>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</si>
  <si>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</si>
  <si>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</si>
  <si>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</si>
  <si>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</si>
  <si>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</si>
  <si>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</si>
  <si>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</si>
  <si>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</si>
  <si>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</si>
  <si>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</si>
  <si>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</si>
  <si>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</si>
  <si>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</si>
  <si>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</si>
  <si>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</si>
  <si>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</si>
  <si>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</si>
  <si>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</si>
  <si>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</si>
  <si>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</si>
  <si>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</si>
  <si>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</si>
  <si>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</si>
  <si>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</si>
  <si>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</si>
  <si>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</si>
  <si>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</si>
  <si>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</si>
  <si>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</si>
  <si>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</si>
  <si>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</si>
  <si>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</si>
  <si>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</si>
  <si>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</si>
  <si>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</si>
  <si>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</si>
  <si>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</si>
  <si>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</si>
  <si>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</si>
  <si>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</si>
  <si>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</si>
  <si>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</si>
  <si>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</si>
  <si>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</si>
  <si>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</si>
  <si>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</si>
  <si>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</si>
  <si>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</si>
  <si>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</si>
  <si>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</si>
  <si>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</si>
  <si>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</si>
  <si>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</si>
  <si>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</si>
  <si>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</si>
  <si>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</si>
  <si>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</si>
  <si>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</si>
  <si>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</si>
  <si>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</si>
  <si>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</si>
  <si>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</si>
  <si>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</si>
  <si>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</si>
  <si>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</si>
  <si>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</si>
  <si>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</si>
  <si>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</si>
  <si>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</si>
  <si>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</si>
  <si>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</si>
  <si>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</si>
  <si>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</si>
  <si>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</si>
  <si>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</si>
  <si>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</si>
  <si>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</si>
  <si>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</si>
  <si>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</si>
  <si>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</si>
  <si>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</si>
  <si>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</si>
  <si>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</si>
  <si>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</si>
  <si>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</si>
  <si>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</si>
  <si>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</si>
  <si>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</si>
  <si>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</si>
  <si>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</si>
  <si>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</si>
  <si>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</si>
  <si>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</si>
  <si>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</si>
  <si>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</si>
  <si>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</si>
  <si>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</si>
  <si>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</si>
  <si>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</si>
  <si>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</si>
  <si>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</si>
  <si>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</si>
  <si>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</si>
  <si>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</si>
  <si>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</si>
  <si>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</si>
  <si>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</si>
  <si>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</si>
  <si>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</si>
  <si>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</si>
  <si>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</si>
  <si>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</si>
  <si>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</si>
  <si>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</si>
  <si>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</si>
  <si>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</si>
  <si>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</si>
  <si>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</si>
  <si>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</si>
  <si>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</si>
  <si>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</si>
  <si>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</si>
  <si>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</si>
  <si>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</si>
  <si>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</si>
  <si>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</si>
  <si>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</si>
  <si>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</si>
  <si>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</si>
  <si>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</si>
  <si>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</si>
  <si>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</si>
  <si>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</si>
  <si>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</si>
  <si>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</si>
  <si>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</si>
  <si>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</si>
  <si>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</si>
  <si>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</si>
  <si>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</si>
  <si>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</si>
  <si>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</si>
  <si>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</si>
  <si>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</si>
  <si>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</si>
  <si>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</si>
  <si>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</si>
  <si>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</si>
  <si>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</si>
  <si>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</si>
  <si>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</si>
  <si>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</si>
  <si>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</si>
  <si>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</si>
  <si>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</si>
  <si>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</si>
  <si>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</si>
  <si>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</si>
  <si>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</si>
  <si>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</si>
  <si>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</si>
  <si>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</si>
  <si>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</si>
  <si>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</si>
  <si>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</si>
  <si>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</si>
  <si>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</si>
  <si>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</si>
  <si>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</si>
  <si>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</si>
  <si>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</si>
  <si>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</si>
  <si>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</si>
  <si>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</si>
  <si>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</si>
  <si>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</si>
  <si>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</si>
  <si>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</si>
  <si>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</si>
  <si>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</si>
  <si>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</si>
  <si>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</si>
  <si>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</si>
  <si>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</si>
  <si>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</si>
  <si>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</si>
  <si>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</si>
  <si>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</si>
  <si>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</si>
  <si>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</si>
  <si>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</si>
  <si>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</si>
  <si>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</si>
  <si>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</si>
  <si>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</si>
  <si>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</si>
  <si>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</si>
  <si>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</si>
  <si>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</si>
  <si>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</si>
  <si>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</si>
  <si>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</si>
  <si>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</si>
  <si>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</si>
  <si>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</si>
  <si>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</si>
  <si>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</si>
  <si>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</si>
  <si>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</si>
  <si>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</si>
  <si>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</si>
  <si>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</si>
  <si>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</si>
  <si>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</si>
  <si>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</si>
  <si>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</si>
  <si>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</si>
  <si>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</si>
  <si>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</si>
  <si>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</si>
  <si>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</si>
  <si>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</si>
  <si>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</si>
  <si>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</si>
  <si>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</si>
  <si>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</si>
  <si>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</si>
  <si>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</si>
  <si>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</si>
  <si>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</si>
  <si>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</si>
  <si>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</si>
  <si>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</si>
  <si>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</si>
  <si>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</si>
  <si>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</si>
  <si>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</si>
  <si>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</si>
  <si>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</si>
  <si>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</si>
  <si>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</si>
  <si>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</si>
  <si>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</si>
  <si>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</si>
  <si>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</si>
  <si>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</si>
  <si>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</si>
  <si>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</si>
  <si>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</si>
  <si>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</si>
  <si>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</si>
  <si>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</si>
  <si>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</si>
  <si>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</si>
  <si>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</si>
  <si>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</si>
  <si>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</si>
  <si>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</si>
  <si>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</si>
  <si>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</si>
  <si>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</si>
  <si>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</si>
  <si>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</si>
  <si>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</si>
  <si>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</si>
  <si>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</si>
  <si>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</si>
  <si>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</si>
  <si>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</si>
  <si>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</si>
  <si>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</si>
  <si>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</si>
  <si>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</si>
  <si>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</si>
  <si>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</si>
  <si>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</si>
  <si>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</si>
  <si>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</si>
  <si>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</si>
  <si>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</si>
  <si>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</si>
  <si>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</si>
  <si>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</si>
  <si>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</si>
  <si>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</si>
  <si>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</si>
  <si>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</si>
  <si>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</si>
  <si>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</si>
  <si>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</si>
  <si>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</si>
  <si>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</si>
  <si>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</si>
  <si>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</si>
  <si>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</si>
  <si>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</si>
  <si>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</si>
  <si>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</si>
  <si>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</si>
  <si>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</si>
  <si>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</si>
  <si>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</si>
  <si>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</si>
  <si>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</si>
  <si>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</si>
  <si>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</si>
  <si>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</si>
  <si>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</si>
  <si>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</si>
  <si>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</si>
  <si>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</si>
  <si>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</si>
  <si>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</si>
  <si>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</si>
  <si>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</si>
  <si>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</si>
  <si>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</si>
  <si>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</si>
  <si>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</si>
  <si>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</si>
  <si>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</si>
  <si>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</si>
  <si>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</si>
  <si>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</si>
  <si>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</si>
  <si>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</si>
  <si>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</si>
  <si>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</si>
  <si>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</si>
  <si>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</si>
  <si>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</si>
  <si>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</si>
  <si>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</si>
  <si>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</si>
  <si>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</si>
  <si>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</si>
  <si>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</si>
  <si>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</si>
  <si>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</si>
  <si>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</si>
  <si>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</si>
  <si>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</si>
  <si>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</si>
  <si>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</si>
  <si>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</si>
  <si>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</si>
  <si>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</si>
  <si>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</si>
  <si>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</si>
  <si>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</si>
  <si>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</si>
  <si>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</si>
  <si>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</si>
  <si>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</si>
  <si>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</si>
  <si>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</si>
  <si>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</si>
  <si>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</si>
  <si>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</si>
  <si>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</si>
  <si>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</si>
  <si>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</si>
  <si>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</si>
  <si>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</si>
  <si>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</si>
  <si>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</si>
  <si>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</si>
  <si>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</si>
  <si>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</si>
  <si>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</si>
  <si>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</si>
  <si>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</si>
  <si>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</si>
  <si>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</si>
  <si>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</si>
  <si>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</si>
  <si>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</si>
  <si>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</si>
  <si>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</si>
  <si>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</si>
  <si>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</si>
  <si>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</si>
  <si>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</si>
  <si>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</si>
  <si>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</si>
  <si>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</si>
  <si>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</si>
  <si>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</si>
  <si>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</si>
  <si>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</si>
  <si>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</si>
  <si>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</si>
  <si>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</si>
  <si>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</si>
  <si>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</si>
  <si>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</si>
  <si>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</si>
  <si>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</si>
  <si>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</si>
  <si>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</si>
  <si>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</si>
  <si>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</si>
  <si>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</si>
  <si>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</si>
  <si>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</si>
  <si>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</si>
  <si>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</si>
  <si>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</si>
  <si>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</si>
  <si>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</si>
  <si>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</si>
  <si>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</si>
  <si>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</si>
  <si>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</si>
  <si>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</si>
  <si>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</si>
  <si>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</si>
  <si>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</si>
  <si>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</si>
  <si>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</si>
  <si>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</si>
  <si>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</si>
  <si>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</si>
  <si>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</si>
  <si>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</si>
  <si>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</si>
  <si>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</si>
  <si>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</si>
  <si>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</si>
  <si>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</si>
  <si>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</si>
  <si>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</si>
  <si>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</si>
  <si>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</si>
  <si>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</si>
  <si>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</si>
  <si>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</si>
  <si>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</si>
  <si>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</si>
  <si>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</si>
  <si>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</si>
  <si>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</si>
  <si>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</si>
  <si>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</si>
  <si>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</si>
  <si>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</si>
  <si>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</si>
  <si>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</si>
  <si>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</si>
  <si>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</si>
  <si>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</si>
  <si>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</si>
  <si>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</si>
  <si>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</si>
  <si>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</si>
  <si>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</si>
  <si>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</si>
  <si>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</si>
  <si>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</si>
  <si>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</si>
  <si>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</si>
  <si>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</si>
  <si>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</si>
  <si>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</si>
  <si>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</si>
  <si>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</si>
  <si>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</si>
  <si>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</si>
  <si>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</si>
  <si>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</si>
  <si>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</si>
  <si>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</si>
  <si>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</si>
  <si>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</si>
  <si>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</si>
  <si>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</si>
  <si>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</si>
  <si>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</si>
  <si>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</si>
  <si>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</si>
  <si>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</si>
  <si>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</si>
  <si>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</si>
  <si>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</si>
  <si>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</si>
  <si>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</si>
  <si>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</si>
  <si>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</si>
  <si>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</si>
  <si>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</si>
  <si>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</si>
  <si>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</si>
  <si>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</si>
  <si>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</si>
  <si>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</si>
  <si>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</si>
  <si>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</si>
  <si>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</si>
  <si>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</si>
  <si>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</si>
  <si>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</si>
  <si>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</si>
  <si>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</si>
  <si>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</si>
  <si>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</si>
  <si>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</si>
  <si>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</si>
  <si>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</si>
  <si>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</si>
  <si>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</si>
  <si>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</si>
  <si>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</si>
  <si>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</si>
  <si>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</si>
  <si>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</si>
  <si>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</si>
  <si>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</si>
  <si>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</si>
  <si>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</si>
  <si>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</si>
  <si>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</si>
  <si>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</si>
  <si>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</si>
  <si>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</si>
  <si>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</si>
  <si>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</si>
  <si>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</si>
  <si>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</si>
  <si>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</si>
  <si>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</si>
  <si>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</si>
  <si>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</si>
  <si>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</si>
  <si>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</si>
  <si>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</si>
  <si>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</si>
  <si>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</si>
  <si>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</si>
  <si>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</si>
  <si>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</si>
  <si>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</si>
  <si>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</si>
  <si>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</si>
  <si>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</si>
  <si>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</si>
  <si>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</si>
  <si>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</si>
  <si>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</si>
  <si>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</si>
  <si>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</si>
  <si>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</si>
  <si>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</si>
  <si>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</si>
  <si>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</si>
  <si>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</si>
  <si>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</si>
  <si>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</si>
  <si>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</si>
  <si>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</si>
  <si>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</si>
  <si>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</si>
  <si>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</si>
  <si>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</si>
  <si>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</si>
  <si>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</si>
  <si>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</si>
  <si>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</si>
  <si>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</si>
  <si>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</si>
  <si>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</si>
  <si>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</si>
  <si>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</si>
  <si>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</si>
  <si>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</si>
  <si>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</si>
  <si>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</si>
  <si>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</si>
  <si>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</si>
  <si>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</si>
  <si>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</si>
  <si>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</si>
  <si>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</si>
  <si>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</si>
  <si>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</si>
  <si>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</si>
  <si>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</si>
  <si>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</si>
  <si>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</si>
  <si>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</si>
  <si>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</si>
  <si>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</si>
  <si>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</si>
  <si>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</si>
  <si>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</si>
  <si>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</si>
  <si>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</si>
  <si>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</si>
  <si>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</si>
  <si>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</si>
  <si>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</si>
  <si>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</si>
  <si>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</si>
  <si>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</si>
  <si>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</si>
  <si>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</si>
  <si>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</si>
  <si>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</si>
  <si>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</si>
  <si>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</si>
  <si>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</si>
  <si>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</si>
  <si>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</si>
  <si>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</si>
  <si>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</si>
  <si>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</si>
  <si>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</si>
  <si>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</si>
  <si>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</si>
  <si>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</si>
  <si>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</si>
  <si>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</si>
  <si>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</si>
  <si>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</si>
  <si>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</si>
  <si>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</si>
  <si>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</si>
  <si>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</si>
  <si>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</si>
  <si>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</si>
  <si>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</si>
  <si>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</si>
  <si>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</si>
  <si>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</si>
  <si>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</si>
  <si>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</si>
  <si>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</si>
  <si>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</si>
  <si>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</si>
  <si>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</si>
  <si>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</si>
  <si>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</si>
  <si>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</si>
  <si>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</si>
  <si>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</si>
  <si>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</si>
  <si>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</si>
  <si>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</si>
  <si>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</si>
  <si>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</si>
  <si>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</si>
  <si>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</si>
  <si>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</si>
  <si>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</si>
  <si>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</si>
  <si>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</si>
  <si>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</si>
  <si>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</si>
  <si>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</si>
  <si>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</si>
  <si>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</si>
  <si>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</si>
  <si>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</si>
  <si>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</si>
  <si>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</si>
  <si>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</si>
  <si>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</si>
  <si>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</si>
  <si>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</si>
  <si>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</si>
  <si>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</si>
  <si>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</si>
  <si>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</si>
  <si>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</si>
  <si>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</si>
  <si>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</si>
  <si>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</si>
  <si>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</si>
  <si>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</si>
  <si>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</si>
  <si>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</si>
  <si>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</si>
  <si>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</si>
  <si>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</si>
  <si>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</si>
  <si>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</si>
  <si>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</si>
  <si>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</si>
  <si>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</si>
  <si>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</si>
  <si>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</si>
  <si>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</si>
  <si>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</si>
  <si>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</si>
  <si>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</si>
  <si>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</si>
  <si>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</si>
  <si>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</si>
  <si>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</si>
  <si>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</si>
  <si>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</si>
  <si>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</si>
  <si>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</si>
  <si>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</si>
  <si>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</si>
  <si>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</si>
  <si>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</si>
  <si>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</si>
  <si>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</si>
  <si>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</si>
  <si>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</si>
  <si>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</si>
  <si>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</si>
  <si>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</si>
  <si>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</si>
  <si>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</si>
  <si>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</si>
  <si>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</si>
  <si>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</si>
  <si>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</si>
  <si>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</si>
  <si>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</si>
  <si>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</si>
  <si>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</si>
  <si>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</si>
  <si>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</si>
  <si>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</si>
  <si>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</si>
  <si>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</si>
  <si>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</si>
  <si>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</si>
  <si>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</si>
  <si>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</si>
  <si>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</si>
  <si>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</si>
  <si>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</si>
  <si>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</si>
  <si>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</si>
  <si>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</si>
  <si>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</si>
  <si>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</si>
  <si>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</si>
  <si>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</si>
  <si>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</si>
  <si>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</si>
  <si>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</si>
  <si>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</si>
  <si>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</si>
  <si>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</si>
  <si>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</si>
  <si>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</si>
  <si>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</si>
  <si>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</si>
  <si>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</si>
  <si>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</si>
  <si>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</si>
  <si>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</si>
  <si>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</si>
  <si>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</si>
  <si>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</si>
  <si>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</si>
  <si>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</si>
  <si>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</si>
  <si>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</si>
  <si>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</si>
  <si>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</si>
  <si>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</si>
  <si>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</si>
  <si>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</si>
  <si>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</si>
  <si>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</si>
  <si>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</si>
  <si>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</si>
  <si>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</si>
  <si>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</si>
  <si>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</si>
  <si>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</si>
  <si>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</si>
  <si>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</si>
  <si>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</si>
  <si>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</si>
  <si>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</si>
  <si>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</si>
  <si>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</si>
  <si>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</si>
  <si>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</si>
  <si>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</si>
  <si>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</si>
  <si>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</si>
  <si>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</si>
  <si>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</si>
  <si>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</si>
  <si>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</si>
  <si>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</si>
  <si>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</si>
  <si>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</si>
  <si>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</si>
  <si>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</si>
  <si>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</si>
  <si>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</si>
  <si>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</si>
  <si>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</si>
  <si>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</si>
  <si>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</si>
  <si>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</si>
  <si>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</si>
  <si>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</si>
  <si>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</si>
  <si>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</si>
  <si>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</si>
  <si>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</si>
  <si>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</si>
  <si>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</si>
  <si>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</si>
  <si>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</si>
  <si>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</si>
  <si>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</si>
  <si>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</si>
  <si>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</si>
  <si>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</si>
  <si>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</si>
  <si>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</si>
  <si>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</si>
  <si>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</si>
  <si>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</si>
  <si>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</si>
  <si>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</si>
  <si>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</si>
  <si>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</si>
  <si>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</si>
  <si>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</si>
  <si>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</si>
  <si>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</si>
  <si>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</si>
  <si>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</si>
  <si>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</si>
  <si>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</si>
  <si>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</si>
  <si>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</si>
  <si>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</si>
  <si>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</si>
  <si>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</si>
  <si>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</si>
  <si>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</si>
  <si>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</si>
  <si>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</si>
  <si>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</si>
  <si>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</si>
  <si>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</si>
  <si>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</si>
  <si>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</si>
  <si>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</si>
  <si>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</si>
  <si>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</si>
  <si>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</si>
  <si>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</si>
  <si>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</si>
  <si>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</si>
  <si>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</si>
  <si>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</si>
  <si>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</si>
  <si>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</si>
  <si>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</si>
  <si>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</si>
  <si>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</si>
  <si>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</si>
  <si>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</si>
  <si>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</si>
  <si>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</si>
  <si>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</si>
  <si>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</si>
  <si>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</si>
  <si>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</si>
  <si>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</si>
  <si>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</si>
  <si>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</si>
  <si>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</si>
  <si>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</si>
  <si>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</si>
  <si>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</si>
  <si>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</si>
  <si>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</si>
  <si>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</si>
  <si>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</si>
  <si>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</si>
  <si>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</si>
  <si>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</si>
  <si>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</si>
  <si>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</si>
  <si>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</si>
  <si>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</si>
  <si>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</si>
  <si>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</si>
  <si>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</si>
  <si>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</si>
  <si>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</si>
  <si>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</si>
  <si>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</si>
  <si>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</si>
  <si>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</si>
  <si>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</si>
  <si>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</si>
  <si>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</si>
  <si>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</si>
  <si>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</si>
  <si>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</si>
  <si>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</si>
  <si>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</si>
  <si>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</si>
  <si>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</si>
  <si>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</si>
  <si>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</si>
  <si>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</si>
  <si>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</si>
  <si>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</si>
  <si>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</si>
  <si>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</si>
  <si>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</si>
  <si>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</si>
  <si>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</si>
  <si>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</si>
  <si>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</si>
  <si>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</si>
  <si>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</si>
  <si>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</si>
  <si>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</si>
  <si>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</si>
  <si>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</si>
  <si>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</si>
  <si>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</si>
  <si>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</si>
  <si>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</si>
  <si>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</si>
  <si>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</si>
  <si>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</si>
  <si>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</si>
  <si>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</si>
  <si>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</si>
  <si>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</si>
  <si>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</si>
  <si>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</si>
  <si>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</si>
  <si>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</si>
  <si>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</si>
  <si>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</si>
  <si>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</si>
  <si>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</si>
  <si>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</si>
  <si>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</si>
  <si>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</si>
  <si>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</si>
  <si>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</si>
  <si>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</si>
  <si>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</si>
  <si>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</si>
  <si>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</si>
  <si>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</si>
  <si>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</si>
  <si>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</si>
  <si>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</si>
  <si>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</si>
  <si>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</si>
  <si>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</si>
  <si>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</si>
  <si>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</si>
  <si>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</si>
  <si>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</si>
  <si>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</si>
  <si>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</si>
  <si>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</si>
  <si>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</si>
  <si>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</si>
  <si>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</si>
  <si>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</si>
  <si>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</si>
  <si>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</si>
  <si>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</si>
  <si>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</si>
  <si>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</si>
  <si>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</si>
  <si>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</si>
  <si>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</si>
  <si>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</si>
  <si>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</si>
  <si>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</si>
  <si>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</si>
  <si>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</si>
  <si>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</si>
  <si>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</si>
  <si>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</si>
  <si>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</si>
  <si>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</si>
  <si>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</si>
  <si>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</si>
  <si>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</si>
  <si>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</si>
  <si>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</si>
  <si>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</si>
  <si>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</si>
  <si>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</si>
  <si>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</si>
  <si>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</si>
  <si>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</si>
  <si>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</si>
  <si>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</si>
  <si>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</si>
  <si>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</si>
  <si>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</si>
  <si>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</si>
  <si>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</si>
  <si>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</si>
  <si>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</si>
  <si>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</si>
  <si>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</si>
  <si>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</si>
  <si>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</si>
  <si>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</si>
  <si>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</si>
  <si>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</si>
  <si>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</si>
  <si>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</si>
  <si>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</si>
  <si>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</si>
  <si>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</si>
  <si>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</si>
  <si>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</si>
  <si>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</si>
  <si>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</si>
  <si>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</si>
  <si>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</si>
  <si>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</si>
  <si>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</si>
  <si>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</si>
  <si>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</si>
  <si>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</si>
  <si>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</si>
  <si>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</si>
  <si>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</si>
  <si>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</si>
  <si>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</si>
  <si>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</si>
  <si>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</si>
  <si>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</si>
  <si>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</si>
  <si>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</si>
  <si>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</si>
  <si>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</si>
  <si>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</si>
  <si>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</si>
  <si>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</si>
  <si>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</si>
  <si>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</si>
  <si>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</si>
  <si>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</si>
  <si>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</si>
  <si>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</si>
  <si>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</si>
  <si>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</si>
  <si>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</si>
  <si>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</si>
  <si>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</si>
  <si>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</si>
  <si>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</si>
  <si>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</si>
  <si>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</si>
  <si>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</si>
  <si>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</si>
  <si>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</si>
  <si>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</si>
  <si>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</si>
  <si>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</si>
  <si>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</si>
  <si>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</si>
  <si>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</si>
  <si>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</si>
  <si>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</si>
  <si>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</si>
  <si>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</si>
  <si>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</si>
  <si>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</si>
  <si>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</si>
  <si>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</si>
  <si>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</si>
  <si>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</si>
  <si>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</si>
  <si>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</si>
  <si>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</si>
  <si>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</si>
  <si>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</si>
  <si>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</si>
  <si>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</si>
  <si>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</si>
  <si>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</si>
  <si>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</si>
  <si>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</si>
  <si>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</si>
  <si>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</si>
  <si>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</si>
  <si>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</si>
  <si>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</si>
  <si>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</si>
  <si>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</si>
  <si>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</si>
  <si>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</si>
  <si>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</si>
  <si>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</si>
  <si>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</si>
  <si>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</si>
  <si>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</si>
  <si>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</si>
  <si>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</si>
  <si>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</si>
  <si>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</si>
  <si>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</si>
  <si>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</si>
  <si>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</si>
  <si>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</si>
  <si>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</si>
  <si>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</si>
  <si>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</si>
  <si>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</si>
  <si>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</si>
  <si>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</si>
  <si>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</si>
  <si>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</si>
  <si>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</si>
  <si>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</si>
  <si>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</si>
  <si>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</si>
  <si>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</si>
  <si>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</si>
  <si>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</si>
  <si>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</si>
  <si>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</si>
  <si>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</si>
  <si>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</si>
  <si>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</si>
  <si>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</si>
  <si>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</si>
  <si>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</si>
  <si>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</si>
  <si>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</si>
  <si>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</si>
  <si>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</si>
  <si>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</si>
  <si>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</si>
  <si>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</si>
  <si>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</si>
  <si>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</si>
  <si>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</si>
  <si>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</si>
  <si>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</si>
  <si>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</si>
  <si>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</si>
  <si>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</si>
  <si>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</si>
  <si>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</si>
  <si>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</si>
  <si>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</si>
  <si>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</si>
  <si>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</si>
  <si>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</si>
  <si>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</si>
  <si>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</si>
  <si>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</si>
  <si>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</si>
  <si>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</si>
  <si>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</si>
  <si>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</si>
  <si>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</si>
  <si>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</si>
  <si>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</si>
  <si>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</si>
  <si>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</si>
  <si>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</si>
  <si>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</si>
  <si>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</si>
  <si>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</si>
  <si>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</si>
  <si>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</si>
  <si>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</si>
  <si>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</si>
  <si>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</si>
  <si>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</si>
  <si>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</si>
  <si>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</si>
  <si>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</si>
  <si>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</si>
  <si>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</si>
  <si>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</si>
  <si>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</si>
  <si>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</si>
  <si>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</si>
  <si>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</si>
  <si>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</si>
  <si>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</si>
  <si>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</si>
  <si>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</si>
  <si>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</si>
  <si>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</si>
  <si>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</si>
  <si>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</si>
  <si>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</si>
  <si>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</si>
  <si>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</si>
  <si>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</si>
  <si>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</si>
  <si>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</si>
  <si>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</si>
  <si>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</si>
  <si>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</si>
  <si>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</si>
  <si>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</si>
  <si>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</si>
  <si>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</si>
  <si>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</si>
  <si>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</si>
  <si>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</si>
  <si>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</si>
  <si>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</si>
  <si>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</si>
  <si>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</si>
  <si>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</si>
  <si>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</si>
  <si>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</si>
  <si>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</si>
  <si>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</si>
  <si>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</si>
  <si>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</si>
  <si>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</si>
  <si>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</si>
  <si>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</si>
  <si>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</si>
  <si>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</si>
  <si>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</si>
  <si>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</si>
  <si>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</si>
  <si>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</si>
  <si>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</si>
  <si>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</si>
  <si>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</si>
  <si>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</si>
  <si>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</si>
  <si>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</si>
  <si>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</si>
  <si>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</si>
  <si>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</si>
  <si>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</si>
  <si>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</si>
  <si>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</si>
  <si>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</si>
  <si>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</si>
  <si>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</si>
  <si>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</si>
  <si>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</si>
  <si>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</si>
  <si>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</si>
  <si>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</si>
  <si>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</si>
  <si>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</si>
  <si>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</si>
  <si>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</si>
  <si>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</si>
  <si>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</si>
  <si>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</si>
  <si>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</si>
  <si>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</si>
  <si>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</si>
  <si>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</si>
  <si>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</si>
  <si>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</si>
  <si>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</si>
  <si>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</si>
  <si>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</si>
  <si>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</si>
  <si>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</si>
  <si>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</si>
  <si>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</si>
  <si>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</si>
  <si>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</si>
  <si>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</si>
  <si>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</si>
  <si>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</si>
  <si>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</si>
  <si>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</si>
  <si>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</si>
  <si>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</si>
  <si>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</si>
  <si>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</si>
  <si>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</si>
  <si>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</si>
  <si>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</si>
  <si>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</si>
  <si>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</si>
  <si>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</si>
  <si>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</si>
  <si>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</si>
  <si>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</si>
  <si>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</si>
  <si>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</si>
  <si>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</si>
  <si>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</si>
  <si>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</si>
  <si>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</si>
  <si>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</si>
  <si>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</si>
  <si>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</si>
  <si>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</si>
  <si>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</si>
  <si>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</si>
  <si>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</si>
  <si>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</si>
  <si>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</si>
  <si>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</si>
  <si>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</si>
  <si>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</si>
  <si>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</si>
  <si>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</si>
  <si>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</si>
  <si>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</si>
  <si>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</si>
  <si>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</si>
  <si>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</si>
  <si>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</si>
  <si>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</si>
  <si>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</si>
  <si>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</si>
  <si>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</si>
  <si>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</si>
  <si>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</si>
  <si>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</si>
  <si>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</si>
  <si>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</si>
  <si>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</si>
  <si>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</si>
  <si>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</si>
  <si>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</si>
  <si>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</si>
  <si>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</si>
  <si>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</si>
  <si>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</si>
  <si>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</si>
  <si>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</si>
  <si>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</si>
  <si>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</si>
  <si>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</si>
  <si>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</si>
  <si>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</si>
  <si>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</si>
  <si>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</si>
  <si>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</si>
  <si>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</si>
  <si>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</si>
  <si>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</si>
  <si>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</si>
  <si>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</si>
  <si>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</si>
  <si>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</si>
  <si>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</si>
  <si>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</si>
  <si>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</si>
  <si>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</si>
  <si>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</si>
  <si>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</si>
  <si>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</si>
  <si>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</si>
  <si>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</si>
  <si>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</si>
  <si>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</si>
  <si>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</si>
  <si>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</si>
  <si>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</si>
  <si>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</si>
  <si>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</si>
  <si>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</si>
  <si>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</si>
  <si>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</si>
  <si>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</si>
  <si>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</si>
  <si>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</si>
  <si>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</si>
  <si>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</si>
  <si>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</si>
  <si>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</si>
  <si>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</si>
  <si>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</si>
  <si>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</si>
  <si>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</si>
  <si>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</si>
  <si>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</si>
  <si>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</si>
  <si>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</si>
  <si>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</si>
  <si>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</si>
  <si>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</si>
  <si>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</si>
  <si>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</si>
  <si>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</si>
  <si>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</si>
  <si>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</si>
  <si>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</si>
  <si>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</si>
  <si>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</si>
  <si>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</si>
  <si>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</si>
  <si>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</si>
  <si>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</si>
  <si>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</si>
  <si>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</si>
  <si>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</si>
  <si>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</si>
  <si>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</si>
  <si>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</si>
  <si>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</si>
  <si>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</si>
  <si>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</si>
  <si>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</si>
  <si>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</si>
  <si>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</si>
  <si>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</si>
  <si>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</si>
  <si>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</si>
  <si>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</si>
  <si>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</si>
  <si>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</si>
  <si>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</si>
  <si>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</si>
  <si>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</si>
  <si>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</si>
  <si>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</si>
  <si>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</si>
  <si>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</si>
  <si>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</si>
  <si>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</si>
  <si>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</si>
  <si>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</si>
  <si>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</si>
  <si>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</si>
  <si>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</si>
  <si>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</si>
  <si>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</si>
  <si>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</si>
  <si>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</si>
  <si>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</si>
  <si>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</si>
  <si>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</si>
  <si>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</si>
  <si>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</si>
  <si>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</si>
  <si>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</si>
  <si>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</si>
  <si>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</si>
  <si>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</si>
  <si>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</si>
  <si>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</si>
  <si>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</si>
  <si>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</si>
  <si>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</si>
  <si>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</si>
  <si>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</si>
  <si>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</si>
  <si>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</si>
  <si>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</si>
  <si>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</si>
  <si>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</si>
  <si>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</si>
  <si>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</si>
  <si>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</si>
  <si>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</si>
  <si>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</si>
  <si>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</si>
  <si>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</si>
  <si>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</si>
  <si>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</si>
  <si>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</si>
  <si>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</si>
  <si>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</si>
  <si>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</si>
  <si>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</si>
  <si>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</si>
  <si>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</si>
  <si>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</si>
  <si>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</si>
  <si>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</si>
  <si>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</si>
  <si>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</si>
  <si>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</si>
  <si>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</si>
  <si>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</si>
  <si>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</si>
  <si>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</si>
  <si>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</si>
  <si>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</si>
  <si>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</si>
  <si>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</si>
  <si>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</si>
  <si>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</si>
  <si>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</si>
  <si>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</si>
  <si>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</si>
  <si>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</si>
  <si>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</si>
  <si>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</si>
  <si>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</si>
  <si>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</si>
  <si>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</si>
  <si>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</si>
  <si>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</si>
  <si>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</si>
  <si>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</si>
  <si>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</si>
  <si>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</si>
  <si>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</si>
  <si>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</si>
  <si>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</si>
  <si>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</si>
  <si>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</si>
  <si>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</si>
  <si>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</si>
  <si>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</si>
  <si>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</si>
  <si>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</si>
  <si>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</si>
  <si>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</si>
  <si>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</si>
  <si>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</si>
  <si>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</si>
  <si>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</si>
  <si>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</si>
  <si>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</si>
  <si>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</si>
  <si>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</si>
  <si>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</si>
  <si>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</si>
  <si>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</si>
  <si>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</si>
  <si>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</si>
  <si>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</si>
  <si>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</si>
  <si>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</si>
  <si>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</si>
  <si>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</si>
  <si>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</si>
  <si>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</si>
  <si>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</si>
  <si>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</si>
  <si>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</si>
  <si>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</si>
  <si>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</si>
  <si>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</si>
  <si>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</si>
  <si>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</si>
  <si>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</si>
  <si>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</si>
  <si>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</si>
  <si>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</si>
  <si>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</si>
  <si>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</si>
  <si>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</si>
  <si>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</si>
  <si>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</si>
  <si>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</si>
  <si>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</si>
  <si>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</si>
  <si>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</si>
  <si>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</si>
  <si>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</si>
  <si>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</si>
  <si>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</si>
  <si>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</si>
  <si>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</si>
  <si>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</si>
  <si>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</si>
  <si>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</si>
  <si>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</si>
  <si>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</si>
  <si>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</si>
  <si>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</si>
  <si>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</si>
  <si>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</si>
  <si>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</si>
  <si>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</si>
  <si>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</si>
  <si>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</si>
  <si>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</si>
  <si>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</si>
  <si>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</si>
  <si>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</si>
  <si>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</si>
  <si>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</si>
  <si>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</si>
  <si>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</si>
  <si>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</si>
  <si>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</si>
  <si>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</si>
  <si>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</si>
  <si>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</si>
  <si>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</si>
  <si>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</si>
  <si>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</si>
  <si>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</si>
  <si>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</si>
  <si>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</si>
  <si>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</si>
  <si>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</si>
  <si>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</si>
  <si>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</si>
  <si>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</si>
  <si>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</si>
  <si>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</si>
  <si>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</si>
  <si>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</si>
  <si>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</si>
  <si>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</si>
  <si>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</si>
  <si>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</si>
  <si>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</si>
  <si>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</si>
  <si>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</si>
  <si>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</si>
  <si>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</si>
  <si>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</si>
  <si>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</si>
  <si>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</si>
  <si>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</si>
  <si>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</si>
  <si>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</si>
  <si>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</si>
  <si>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</si>
  <si>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</si>
  <si>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</si>
  <si>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</si>
  <si>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</si>
  <si>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</si>
  <si>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</si>
  <si>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</si>
  <si>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</si>
  <si>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</si>
  <si>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</si>
  <si>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</si>
  <si>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</si>
  <si>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</si>
  <si>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</si>
  <si>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</si>
  <si>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</si>
  <si>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</si>
  <si>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</si>
  <si>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</si>
  <si>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</si>
  <si>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</si>
  <si>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</si>
  <si>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</si>
  <si>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</si>
  <si>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</si>
  <si>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</si>
  <si>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</si>
  <si>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</si>
  <si>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</si>
  <si>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</si>
  <si>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</si>
  <si>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</si>
  <si>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</si>
  <si>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</si>
  <si>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</si>
  <si>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</si>
  <si>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</si>
  <si>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</si>
  <si>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</si>
  <si>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</si>
  <si>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</si>
  <si>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</si>
  <si>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</si>
  <si>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</si>
  <si>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</si>
  <si>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</si>
  <si>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</si>
  <si>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</si>
  <si>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</si>
  <si>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</si>
  <si>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</si>
  <si>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</si>
  <si>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</si>
  <si>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</si>
  <si>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</si>
  <si>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</si>
  <si>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</si>
  <si>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</si>
  <si>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</si>
  <si>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</si>
  <si>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</si>
  <si>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</si>
  <si>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</si>
  <si>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</si>
  <si>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</si>
  <si>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</si>
  <si>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</si>
  <si>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</si>
  <si>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</si>
  <si>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</si>
  <si>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</si>
  <si>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</si>
  <si>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</si>
  <si>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</si>
  <si>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</si>
  <si>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</si>
  <si>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</si>
  <si>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</si>
  <si>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</si>
  <si>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</si>
  <si>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</si>
  <si>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</si>
  <si>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</si>
  <si>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</si>
  <si>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</si>
  <si>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</si>
  <si>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</si>
  <si>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</si>
  <si>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</si>
  <si>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</si>
  <si>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</si>
  <si>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</si>
  <si>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</si>
  <si>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</si>
  <si>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</si>
  <si>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</si>
  <si>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</si>
  <si>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</si>
  <si>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</si>
  <si>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</si>
  <si>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</si>
  <si>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</si>
  <si>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</si>
  <si>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</si>
  <si>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</si>
  <si>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</si>
  <si>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</si>
  <si>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</si>
  <si>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</si>
  <si>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</si>
  <si>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</si>
  <si>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</si>
  <si>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</si>
  <si>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</si>
  <si>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</si>
  <si>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</si>
  <si>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</si>
  <si>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</si>
  <si>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</si>
  <si>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</si>
  <si>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</si>
  <si>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</si>
  <si>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</si>
  <si>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</si>
  <si>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</si>
  <si>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</si>
  <si>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</si>
  <si>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</si>
  <si>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</si>
  <si>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</si>
  <si>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</si>
  <si>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</si>
  <si>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</si>
  <si>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</si>
  <si>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</si>
  <si>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</si>
  <si>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</si>
  <si>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</si>
  <si>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</si>
  <si>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</si>
  <si>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</si>
  <si>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</si>
  <si>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</si>
  <si>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</si>
  <si>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</si>
  <si>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</si>
  <si>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</si>
  <si>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</si>
  <si>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</si>
  <si>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</si>
  <si>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</si>
  <si>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</si>
  <si>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</si>
  <si>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</si>
  <si>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</si>
  <si>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</si>
  <si>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</si>
  <si>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</si>
  <si>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</si>
  <si>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</si>
  <si>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</si>
  <si>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</si>
  <si>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</si>
  <si>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</si>
  <si>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</si>
  <si>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</si>
  <si>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</si>
  <si>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</si>
  <si>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</si>
  <si>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</si>
  <si>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</si>
  <si>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</si>
  <si>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</si>
  <si>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</si>
  <si>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</si>
  <si>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</si>
  <si>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</si>
  <si>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</si>
  <si>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</si>
  <si>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</si>
  <si>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</si>
  <si>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</si>
  <si>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</si>
  <si>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</si>
  <si>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</si>
  <si>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</si>
  <si>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</si>
  <si>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</si>
  <si>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</si>
  <si>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</si>
  <si>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</si>
  <si>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</si>
  <si>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</si>
  <si>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</si>
  <si>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</si>
  <si>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</si>
  <si>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</si>
  <si>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</si>
  <si>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</si>
  <si>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</si>
  <si>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</si>
  <si>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</si>
  <si>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</si>
  <si>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</si>
  <si>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</si>
  <si>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</si>
  <si>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</si>
  <si>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</si>
  <si>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</si>
  <si>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</si>
  <si>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</si>
  <si>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</si>
  <si>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</si>
  <si>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</si>
  <si>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</si>
  <si>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</si>
  <si>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</si>
  <si>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</si>
  <si>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</si>
  <si>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</si>
  <si>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</si>
  <si>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</si>
  <si>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</si>
  <si>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</si>
  <si>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</si>
  <si>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</si>
  <si>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</si>
  <si>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</si>
  <si>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</si>
  <si>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</si>
  <si>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</si>
  <si>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</si>
  <si>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</si>
  <si>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</si>
  <si>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</si>
  <si>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</si>
  <si>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</si>
  <si>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</si>
  <si>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</si>
  <si>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</si>
  <si>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</si>
  <si>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</si>
  <si>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</si>
  <si>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</si>
  <si>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</si>
  <si>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</si>
  <si>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</si>
  <si>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</si>
  <si>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</si>
  <si>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</si>
  <si>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</si>
  <si>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</si>
  <si>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</si>
  <si>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</si>
  <si>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</si>
  <si>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</si>
  <si>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</si>
  <si>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</si>
  <si>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</si>
  <si>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</si>
  <si>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</si>
  <si>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</si>
  <si>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</si>
  <si>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</si>
  <si>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</si>
  <si>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</si>
  <si>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</si>
  <si>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</si>
  <si>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</si>
  <si>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</si>
  <si>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</si>
  <si>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</si>
  <si>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</si>
  <si>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</si>
  <si>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</si>
  <si>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</si>
  <si>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</si>
  <si>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</si>
  <si>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</si>
  <si>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</si>
  <si>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</si>
  <si>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</si>
  <si>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</si>
  <si>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</si>
  <si>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</si>
  <si>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</si>
  <si>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</si>
  <si>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</si>
  <si>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</si>
  <si>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</si>
  <si>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</si>
  <si>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</si>
  <si>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</si>
  <si>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</si>
  <si>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</si>
  <si>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</si>
  <si>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</si>
  <si>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</si>
  <si>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</si>
  <si>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</si>
  <si>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</si>
  <si>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</si>
  <si>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</si>
  <si>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</si>
  <si>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</si>
  <si>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</si>
  <si>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</si>
  <si>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</si>
  <si>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</si>
  <si>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</si>
  <si>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</si>
  <si>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</si>
  <si>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</si>
  <si>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</si>
  <si>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</si>
  <si>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</si>
  <si>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</si>
  <si>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</si>
  <si>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</si>
  <si>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</si>
  <si>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</si>
  <si>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</si>
  <si>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</si>
  <si>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</si>
  <si>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</si>
  <si>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</si>
  <si>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</si>
  <si>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</si>
  <si>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</si>
  <si>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</si>
  <si>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</si>
  <si>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</si>
  <si>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</si>
  <si>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</si>
  <si>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</si>
  <si>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</si>
  <si>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</si>
  <si>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</si>
  <si>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</si>
  <si>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</si>
  <si>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</si>
  <si>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</si>
  <si>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</si>
  <si>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</si>
  <si>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</si>
  <si>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</si>
  <si>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</si>
  <si>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</si>
  <si>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</si>
  <si>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</si>
  <si>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</si>
  <si>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</si>
  <si>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</si>
  <si>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</si>
  <si>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</si>
  <si>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</si>
  <si>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</si>
  <si>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</si>
  <si>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</si>
  <si>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</si>
  <si>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</si>
  <si>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</si>
  <si>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</si>
  <si>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</si>
  <si>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</si>
  <si>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</si>
  <si>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</si>
  <si>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</si>
  <si>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</si>
  <si>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</si>
  <si>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</si>
  <si>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</si>
  <si>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</si>
  <si>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</si>
  <si>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</si>
  <si>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</si>
  <si>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</si>
  <si>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</si>
  <si>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</si>
  <si>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</si>
  <si>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</si>
  <si>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</si>
  <si>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</si>
  <si>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</si>
  <si>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</si>
  <si>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</si>
  <si>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</si>
  <si>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</si>
  <si>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</si>
  <si>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</si>
  <si>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</si>
  <si>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</si>
  <si>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</si>
  <si>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</si>
  <si>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</si>
  <si>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</si>
  <si>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</si>
  <si>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</si>
  <si>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</si>
  <si>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</si>
  <si>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</si>
  <si>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</si>
  <si>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</si>
  <si>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</si>
  <si>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</si>
  <si>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</si>
  <si>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</si>
  <si>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</si>
  <si>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</si>
  <si>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</si>
  <si>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</si>
  <si>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</si>
  <si>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</si>
  <si>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</si>
  <si>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</si>
  <si>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</si>
  <si>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</si>
  <si>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</si>
  <si>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</si>
  <si>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</si>
  <si>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</si>
  <si>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</si>
  <si>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</si>
  <si>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</si>
  <si>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</si>
  <si>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</si>
  <si>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</si>
  <si>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</si>
  <si>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</si>
  <si>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</si>
  <si>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</si>
  <si>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</si>
  <si>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</si>
  <si>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</si>
  <si>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</si>
  <si>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</si>
  <si>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</si>
  <si>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</si>
  <si>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</si>
  <si>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</si>
  <si>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</si>
  <si>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</si>
  <si>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</si>
  <si>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</si>
  <si>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</si>
  <si>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</si>
  <si>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</si>
  <si>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</si>
  <si>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</si>
  <si>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</si>
  <si>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</si>
  <si>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</si>
  <si>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</si>
  <si>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</si>
  <si>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</si>
  <si>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</si>
  <si>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</si>
  <si>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</si>
  <si>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</si>
  <si>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</si>
  <si>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</si>
  <si>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</si>
  <si>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</si>
  <si>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</si>
  <si>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</si>
  <si>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</si>
  <si>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</si>
  <si>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</si>
  <si>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</si>
  <si>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</si>
  <si>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</si>
  <si>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</si>
  <si>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</si>
  <si>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</si>
  <si>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</si>
  <si>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</si>
  <si>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</si>
  <si>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</si>
  <si>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</si>
  <si>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</si>
  <si>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</si>
  <si>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</si>
  <si>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</si>
  <si>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</si>
  <si>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</si>
  <si>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</si>
  <si>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</si>
  <si>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</si>
  <si>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</si>
  <si>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</si>
  <si>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</si>
  <si>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</si>
  <si>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</si>
  <si>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</si>
  <si>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</si>
  <si>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</si>
  <si>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</si>
  <si>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</si>
  <si>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</si>
  <si>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</si>
  <si>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</si>
  <si>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</si>
  <si>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</si>
  <si>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</si>
  <si>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</si>
  <si>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</si>
  <si>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</si>
  <si>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</si>
  <si>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</si>
  <si>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</si>
  <si>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</si>
  <si>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</si>
  <si>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</si>
  <si>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</si>
  <si>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</si>
  <si>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</si>
  <si>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</si>
  <si>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</si>
  <si>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</si>
  <si>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</si>
  <si>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</si>
  <si>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</si>
  <si>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</si>
  <si>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</si>
  <si>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</si>
  <si>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</si>
  <si>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</si>
  <si>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</si>
  <si>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</si>
  <si>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</si>
  <si>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</si>
  <si>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</si>
  <si>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</si>
  <si>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</si>
  <si>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</si>
  <si>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</si>
  <si>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</si>
  <si>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</si>
  <si>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</si>
  <si>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</si>
  <si>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</si>
  <si>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</si>
  <si>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</si>
  <si>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</si>
  <si>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</si>
  <si>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</si>
  <si>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</si>
  <si>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</si>
  <si>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</si>
  <si>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</si>
  <si>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</si>
  <si>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</si>
  <si>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</si>
  <si>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</si>
  <si>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</si>
  <si>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</si>
  <si>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</si>
  <si>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</si>
  <si>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</si>
  <si>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</si>
  <si>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</si>
  <si>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</si>
  <si>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</si>
  <si>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</si>
  <si>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</si>
  <si>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</si>
  <si>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</si>
  <si>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</si>
  <si>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</si>
  <si>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</si>
  <si>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</si>
  <si>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</si>
  <si>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</si>
  <si>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</si>
  <si>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</si>
  <si>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</si>
  <si>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</si>
  <si>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</si>
  <si>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</si>
  <si>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</si>
  <si>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</si>
  <si>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</si>
  <si>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</si>
  <si>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</si>
  <si>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</si>
  <si>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</si>
  <si>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</si>
  <si>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</si>
  <si>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</si>
  <si>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</si>
  <si>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</si>
  <si>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</si>
  <si>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</si>
  <si>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</si>
  <si>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</si>
  <si>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</si>
  <si>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</si>
  <si>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</si>
  <si>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</si>
  <si>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</si>
  <si>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</si>
  <si>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</si>
  <si>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</si>
  <si>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</si>
  <si>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</si>
  <si>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</si>
  <si>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</si>
  <si>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</si>
  <si>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</si>
  <si>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</si>
  <si>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</si>
  <si>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</si>
  <si>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</si>
  <si>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</si>
  <si>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</si>
  <si>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</si>
  <si>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</si>
  <si>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</si>
  <si>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</si>
  <si>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</si>
  <si>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</si>
  <si>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</si>
  <si>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</si>
  <si>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</si>
  <si>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</si>
  <si>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</si>
  <si>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</si>
  <si>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</si>
  <si>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</si>
  <si>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</si>
  <si>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</si>
  <si>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</si>
  <si>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</si>
  <si>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</si>
  <si>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</si>
  <si>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</si>
  <si>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</si>
  <si>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</si>
  <si>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</si>
  <si>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</si>
  <si>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</si>
  <si>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</si>
  <si>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</si>
  <si>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</si>
  <si>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</si>
  <si>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</si>
  <si>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</si>
  <si>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</si>
  <si>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</si>
  <si>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</si>
  <si>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</si>
  <si>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</si>
  <si>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</si>
  <si>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</si>
  <si>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</si>
  <si>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</si>
  <si>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</si>
  <si>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</si>
  <si>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</si>
  <si>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</si>
  <si>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</si>
  <si>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</si>
  <si>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</si>
  <si>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</si>
  <si>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</si>
  <si>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</si>
  <si>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</si>
  <si>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</si>
  <si>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</si>
  <si>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</si>
  <si>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</si>
  <si>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</si>
  <si>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</si>
  <si>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</si>
  <si>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</si>
  <si>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</si>
  <si>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</si>
  <si>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</si>
  <si>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</si>
  <si>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</si>
  <si>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</si>
  <si>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</si>
  <si>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</si>
  <si>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</si>
  <si>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</si>
  <si>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</si>
  <si>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</si>
  <si>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</si>
  <si>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</si>
  <si>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</si>
  <si>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</si>
  <si>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</si>
  <si>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</si>
  <si>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</si>
  <si>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</si>
  <si>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</si>
  <si>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</si>
  <si>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</si>
  <si>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</si>
  <si>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</si>
  <si>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</si>
  <si>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</si>
  <si>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</si>
  <si>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</si>
  <si>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</si>
  <si>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</si>
  <si>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</si>
  <si>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</si>
  <si>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</si>
  <si>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</si>
  <si>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</si>
  <si>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</si>
  <si>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</si>
  <si>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</si>
  <si>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</si>
  <si>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</si>
  <si>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</si>
  <si>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</si>
  <si>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</si>
  <si>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</si>
  <si>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</si>
  <si>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</si>
  <si>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</si>
  <si>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</si>
  <si>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</si>
  <si>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</si>
  <si>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</si>
  <si>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</si>
  <si>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</si>
  <si>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</si>
  <si>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</si>
  <si>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</si>
  <si>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</si>
  <si>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</si>
  <si>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</si>
  <si>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</si>
  <si>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</si>
  <si>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</si>
  <si>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</si>
  <si>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</si>
  <si>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</si>
  <si>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</si>
  <si>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</si>
  <si>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</si>
  <si>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</si>
  <si>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</si>
  <si>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</si>
  <si>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</si>
  <si>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</si>
  <si>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</si>
  <si>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</si>
  <si>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</si>
  <si>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</si>
  <si>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</si>
  <si>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</si>
  <si>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</si>
  <si>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</si>
  <si>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</si>
  <si>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</si>
  <si>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</si>
  <si>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</si>
  <si>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</si>
  <si>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</si>
  <si>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</si>
  <si>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</si>
  <si>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</si>
  <si>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</si>
  <si>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</si>
  <si>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</si>
  <si>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</si>
  <si>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</si>
  <si>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</si>
  <si>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</si>
  <si>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</si>
  <si>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</si>
  <si>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</si>
  <si>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</si>
  <si>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</si>
  <si>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</si>
  <si>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</si>
  <si>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</si>
  <si>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</si>
  <si>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</si>
  <si>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</si>
  <si>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</si>
  <si>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</si>
  <si>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</si>
  <si>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</si>
  <si>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</si>
  <si>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</si>
  <si>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</si>
  <si>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</si>
  <si>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</si>
  <si>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</si>
  <si>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</si>
  <si>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</si>
  <si>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</si>
  <si>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</si>
  <si>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</si>
  <si>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</si>
  <si>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</si>
  <si>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</si>
  <si>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</si>
  <si>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</si>
  <si>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</si>
  <si>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</si>
  <si>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</si>
  <si>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</si>
  <si>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</si>
  <si>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</si>
  <si>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</si>
  <si>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</si>
  <si>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</si>
  <si>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</si>
  <si>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</si>
  <si>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</si>
  <si>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</si>
  <si>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</si>
  <si>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</si>
  <si>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</si>
  <si>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</si>
  <si>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</si>
  <si>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</si>
  <si>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</si>
  <si>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</si>
  <si>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</si>
  <si>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</si>
  <si>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</si>
  <si>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</si>
  <si>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</si>
  <si>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</si>
  <si>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</si>
  <si>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</si>
  <si>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</si>
  <si>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</si>
  <si>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</si>
  <si>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</si>
  <si>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</si>
  <si>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</si>
  <si>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</si>
  <si>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</si>
  <si>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</si>
  <si>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</si>
  <si>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</si>
  <si>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</si>
  <si>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</si>
  <si>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</si>
  <si>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</si>
  <si>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</si>
  <si>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</si>
  <si>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</si>
  <si>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</si>
  <si>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</si>
  <si>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</si>
  <si>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</si>
  <si>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</si>
  <si>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</si>
  <si>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</si>
  <si>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</si>
  <si>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</si>
  <si>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</si>
  <si>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</si>
  <si>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</si>
  <si>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</si>
  <si>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</si>
  <si>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</si>
  <si>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</si>
  <si>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</si>
  <si>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</si>
  <si>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</si>
  <si>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</si>
  <si>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</si>
  <si>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</si>
  <si>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</si>
  <si>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</si>
  <si>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</si>
  <si>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</si>
  <si>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</si>
  <si>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</si>
  <si>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</si>
  <si>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</si>
  <si>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</si>
  <si>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</si>
  <si>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</si>
  <si>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</si>
  <si>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</si>
  <si>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</si>
  <si>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</si>
  <si>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</si>
  <si>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</si>
  <si>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</si>
  <si>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</si>
  <si>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</si>
  <si>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</si>
  <si>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</si>
  <si>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</si>
  <si>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</si>
  <si>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</si>
  <si>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</si>
  <si>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</si>
  <si>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</si>
  <si>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</si>
  <si>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</si>
  <si>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</si>
  <si>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</si>
  <si>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</si>
  <si>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</si>
  <si>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</si>
  <si>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</si>
  <si>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</si>
  <si>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</si>
  <si>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</si>
  <si>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</si>
  <si>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</si>
  <si>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</si>
  <si>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</si>
  <si>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</si>
  <si>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</si>
  <si>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</si>
  <si>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</si>
  <si>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</si>
  <si>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</si>
  <si>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</si>
  <si>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</si>
  <si>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</si>
  <si>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</si>
  <si>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</si>
  <si>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</si>
  <si>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</si>
  <si>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</si>
  <si>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</si>
  <si>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</si>
  <si>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</si>
  <si>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</si>
  <si>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</si>
  <si>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</si>
  <si>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</si>
  <si>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</si>
  <si>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</si>
  <si>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</si>
  <si>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</si>
  <si>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</si>
  <si>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</si>
  <si>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</si>
  <si>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</si>
  <si>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</si>
  <si>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</si>
  <si>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</si>
  <si>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</si>
  <si>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</si>
  <si>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</si>
  <si>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</si>
  <si>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</si>
  <si>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</si>
  <si>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</si>
  <si>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</si>
  <si>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</si>
  <si>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</si>
  <si>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</si>
  <si>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</si>
  <si>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</si>
  <si>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</si>
  <si>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</si>
  <si>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</si>
  <si>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</si>
  <si>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</si>
  <si>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</si>
  <si>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</si>
  <si>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</si>
  <si>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</si>
  <si>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</si>
  <si>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</si>
  <si>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</si>
  <si>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</si>
  <si>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</si>
  <si>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</si>
  <si>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</si>
  <si>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</si>
  <si>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</si>
  <si>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</si>
  <si>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</si>
  <si>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</si>
  <si>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</si>
  <si>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</si>
  <si>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</si>
  <si>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</si>
  <si>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</si>
  <si>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</si>
  <si>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</si>
  <si>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</si>
  <si>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</si>
  <si>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</si>
  <si>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</si>
  <si>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</si>
  <si>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</si>
  <si>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</si>
  <si>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</si>
  <si>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</si>
  <si>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</si>
  <si>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</si>
  <si>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</si>
  <si>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</si>
  <si>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</si>
  <si>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</si>
  <si>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</si>
  <si>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</si>
  <si>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</si>
  <si>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</si>
  <si>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</si>
  <si>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</si>
  <si>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</si>
  <si>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</si>
  <si>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</si>
  <si>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</si>
  <si>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</si>
  <si>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</si>
  <si>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</si>
  <si>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</si>
  <si>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</si>
  <si>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</si>
  <si>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</si>
  <si>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</si>
  <si>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</si>
  <si>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</si>
  <si>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</si>
  <si>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</si>
  <si>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</si>
  <si>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</si>
  <si>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</si>
  <si>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</si>
  <si>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</si>
  <si>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</si>
  <si>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</si>
  <si>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</si>
  <si>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</si>
  <si>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</si>
  <si>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</si>
  <si>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</si>
  <si>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</si>
  <si>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</si>
  <si>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</si>
  <si>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</si>
  <si>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</si>
  <si>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</si>
  <si>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</si>
  <si>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</si>
  <si>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</si>
  <si>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</si>
  <si>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</si>
  <si>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</si>
  <si>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</si>
  <si>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</si>
  <si>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</si>
  <si>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</si>
  <si>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</si>
  <si>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</si>
  <si>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</si>
  <si>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</si>
  <si>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</si>
  <si>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</si>
  <si>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</si>
  <si>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</si>
  <si>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</si>
  <si>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</si>
  <si>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</si>
  <si>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</si>
  <si>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</si>
  <si>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</si>
  <si>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</si>
  <si>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</si>
  <si>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</si>
  <si>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</si>
  <si>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</si>
  <si>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</si>
  <si>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</si>
  <si>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</si>
  <si>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</si>
  <si>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</si>
  <si>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</si>
  <si>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</si>
  <si>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</si>
  <si>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</si>
  <si>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</si>
  <si>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</si>
  <si>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</si>
  <si>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</si>
  <si>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</si>
  <si>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</si>
  <si>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</si>
  <si>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</si>
  <si>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</si>
  <si>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</si>
  <si>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</si>
  <si>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</si>
  <si>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</si>
  <si>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</si>
  <si>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</si>
  <si>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</si>
  <si>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</si>
  <si>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</si>
  <si>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</si>
  <si>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</si>
  <si>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</si>
  <si>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</si>
  <si>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</si>
  <si>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</si>
  <si>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</si>
  <si>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</si>
  <si>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</si>
  <si>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</si>
  <si>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</si>
  <si>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</si>
  <si>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</si>
  <si>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</si>
  <si>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</si>
  <si>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</si>
  <si>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</si>
  <si>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</si>
  <si>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</si>
  <si>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</si>
  <si>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</si>
  <si>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</si>
  <si>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</si>
  <si>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</si>
  <si>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</si>
  <si>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</si>
  <si>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</si>
  <si>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</si>
  <si>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</si>
  <si>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</si>
  <si>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</si>
  <si>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</si>
  <si>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</si>
  <si>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</si>
  <si>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</si>
  <si>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</si>
  <si>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</si>
  <si>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</si>
  <si>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</si>
  <si>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</si>
  <si>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</si>
  <si>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</si>
  <si>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</si>
  <si>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</si>
  <si>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</si>
  <si>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</si>
  <si>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</si>
  <si>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</si>
  <si>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</si>
  <si>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</si>
  <si>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</si>
  <si>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</si>
  <si>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</si>
  <si>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</si>
  <si>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</si>
  <si>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</si>
  <si>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</si>
  <si>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</si>
  <si>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</si>
  <si>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</si>
  <si>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</si>
  <si>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</si>
  <si>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</si>
  <si>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</si>
  <si>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</si>
  <si>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</si>
  <si>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</si>
  <si>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</si>
  <si>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</si>
  <si>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</si>
  <si>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</si>
  <si>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</si>
  <si>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</si>
  <si>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</si>
  <si>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</si>
  <si>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</si>
  <si>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</si>
  <si>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</si>
  <si>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</si>
  <si>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</si>
  <si>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</si>
  <si>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</si>
  <si>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</si>
  <si>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</si>
  <si>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</si>
  <si>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</si>
  <si>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</si>
  <si>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</si>
  <si>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</si>
  <si>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</si>
  <si>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</si>
  <si>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</si>
  <si>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</si>
  <si>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</si>
  <si>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</si>
  <si>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</si>
  <si>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</si>
  <si>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</si>
  <si>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</si>
  <si>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</si>
  <si>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</si>
  <si>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</si>
  <si>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</si>
  <si>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</si>
  <si>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</si>
  <si>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</si>
  <si>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</si>
  <si>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</si>
  <si>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</si>
  <si>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</si>
  <si>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</si>
  <si>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</si>
  <si>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</si>
  <si>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</si>
  <si>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</si>
  <si>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</si>
  <si>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</si>
  <si>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</si>
  <si>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</si>
  <si>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</si>
  <si>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</si>
  <si>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</si>
  <si>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</si>
  <si>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</si>
  <si>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</si>
  <si>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</si>
  <si>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</si>
  <si>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</si>
  <si>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</si>
  <si>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</si>
  <si>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</si>
  <si>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</si>
  <si>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</si>
  <si>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</si>
  <si>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</si>
  <si>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</si>
  <si>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</si>
  <si>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</si>
  <si>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</si>
  <si>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</si>
  <si>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</si>
  <si>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</si>
  <si>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</si>
  <si>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</si>
  <si>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</si>
  <si>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</si>
  <si>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</si>
  <si>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</si>
  <si>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</si>
  <si>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</si>
  <si>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</si>
  <si>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</si>
  <si>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</si>
  <si>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</si>
  <si>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</si>
  <si>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</si>
  <si>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</si>
  <si>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</si>
  <si>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</si>
  <si>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</si>
  <si>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</si>
  <si>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</si>
  <si>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</si>
  <si>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</si>
  <si>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</si>
  <si>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</si>
  <si>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</si>
  <si>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</si>
  <si>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</si>
  <si>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</si>
  <si>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</si>
  <si>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</si>
  <si>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</si>
  <si>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</si>
  <si>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</si>
  <si>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</si>
  <si>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</si>
  <si>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</si>
  <si>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</si>
  <si>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</si>
  <si>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</si>
  <si>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</si>
  <si>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</si>
  <si>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</si>
  <si>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</si>
  <si>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</si>
  <si>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</si>
  <si>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</si>
  <si>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</si>
  <si>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</si>
  <si>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</si>
  <si>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</si>
  <si>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</si>
  <si>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</si>
  <si>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</si>
  <si>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</si>
  <si>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</si>
  <si>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</si>
  <si>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</si>
  <si>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</si>
  <si>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</si>
  <si>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</si>
  <si>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</si>
  <si>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</si>
  <si>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</si>
  <si>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</si>
  <si>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</si>
  <si>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</si>
  <si>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</si>
  <si>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</si>
  <si>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</si>
  <si>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</si>
  <si>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</si>
  <si>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</si>
  <si>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</si>
  <si>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</si>
  <si>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</si>
  <si>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</si>
  <si>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</si>
  <si>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</si>
  <si>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</si>
  <si>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</si>
  <si>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</si>
  <si>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</si>
  <si>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</si>
  <si>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</si>
  <si>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</si>
  <si>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</si>
  <si>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</si>
  <si>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</si>
  <si>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</si>
  <si>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</si>
  <si>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</si>
  <si>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</si>
  <si>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</si>
  <si>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</si>
  <si>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</si>
  <si>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</si>
  <si>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</si>
  <si>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</si>
  <si>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</si>
  <si>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</si>
  <si>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</si>
  <si>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</si>
  <si>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</si>
  <si>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</si>
  <si>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</si>
  <si>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</si>
  <si>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</si>
  <si>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</si>
  <si>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</si>
  <si>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</si>
  <si>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</si>
  <si>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</si>
  <si>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</si>
  <si>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</si>
  <si>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</si>
  <si>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</si>
  <si>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</si>
  <si>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</si>
  <si>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</si>
  <si>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</si>
  <si>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</si>
  <si>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</si>
  <si>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</si>
  <si>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</si>
  <si>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</si>
  <si>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</si>
  <si>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</si>
  <si>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</si>
  <si>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</si>
  <si>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</si>
  <si>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</si>
  <si>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</si>
  <si>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</si>
  <si>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</si>
  <si>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</si>
  <si>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</si>
  <si>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</si>
  <si>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</si>
  <si>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</si>
  <si>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</si>
  <si>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</si>
  <si>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</si>
  <si>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</si>
  <si>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</si>
  <si>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</si>
  <si>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</si>
  <si>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</si>
  <si>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</si>
  <si>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</si>
  <si>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</si>
  <si>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</si>
  <si>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</si>
  <si>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</si>
  <si>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</si>
  <si>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</si>
  <si>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</si>
  <si>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</si>
  <si>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</si>
  <si>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</si>
  <si>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</si>
  <si>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</si>
  <si>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</si>
  <si>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</si>
  <si>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</si>
  <si>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</si>
  <si>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</si>
  <si>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</si>
  <si>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</si>
  <si>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</si>
  <si>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</si>
  <si>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</si>
  <si>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</si>
  <si>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</si>
  <si>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</si>
  <si>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</si>
  <si>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</si>
  <si>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</si>
  <si>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</si>
  <si>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</si>
  <si>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</si>
  <si>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</si>
  <si>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</si>
  <si>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</si>
  <si>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</si>
  <si>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</si>
  <si>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</si>
  <si>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</si>
  <si>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</si>
  <si>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</si>
  <si>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</si>
  <si>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</si>
  <si>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</si>
  <si>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</si>
  <si>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</si>
  <si>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</si>
  <si>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</si>
  <si>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</si>
  <si>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</si>
  <si>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</si>
  <si>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</si>
  <si>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</si>
  <si>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</si>
  <si>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</si>
  <si>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</si>
  <si>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</si>
  <si>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</si>
  <si>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</si>
  <si>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</si>
  <si>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</si>
  <si>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</si>
  <si>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</si>
  <si>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</si>
  <si>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</si>
  <si>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</si>
  <si>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</si>
  <si>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</si>
  <si>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</si>
  <si>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</si>
  <si>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</si>
  <si>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</si>
  <si>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</si>
  <si>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</si>
  <si>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</si>
  <si>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</si>
  <si>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</si>
  <si>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</si>
  <si>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</si>
  <si>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</si>
  <si>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</si>
  <si>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</si>
  <si>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</si>
  <si>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</si>
  <si>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</si>
  <si>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</si>
  <si>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</si>
  <si>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</si>
  <si>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</si>
  <si>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</si>
  <si>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</si>
  <si>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</si>
  <si>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</si>
  <si>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</si>
  <si>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</si>
  <si>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</si>
  <si>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</si>
  <si>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</si>
  <si>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</si>
  <si>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</si>
  <si>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</si>
  <si>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</si>
  <si>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</si>
  <si>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</si>
  <si>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</si>
  <si>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</si>
  <si>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</si>
  <si>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</si>
  <si>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</si>
  <si>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</si>
  <si>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</si>
  <si>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</si>
  <si>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</si>
  <si>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</si>
  <si>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</si>
  <si>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</si>
  <si>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</si>
  <si>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</si>
  <si>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</si>
  <si>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</si>
  <si>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</si>
  <si>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</si>
  <si>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</si>
  <si>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</si>
  <si>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</si>
  <si>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</si>
  <si>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</si>
  <si>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</si>
  <si>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</si>
  <si>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</si>
  <si>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</si>
  <si>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</si>
  <si>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</si>
  <si>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</si>
  <si>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</si>
  <si>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</si>
  <si>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</si>
  <si>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</si>
  <si>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</si>
  <si>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</si>
  <si>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</si>
  <si>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</si>
  <si>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</si>
  <si>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</si>
  <si>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</si>
  <si>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</si>
  <si>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</si>
  <si>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</si>
  <si>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</si>
  <si>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</si>
  <si>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</si>
  <si>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</si>
  <si>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</si>
  <si>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</si>
  <si>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</si>
  <si>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</si>
  <si>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</si>
  <si>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</si>
  <si>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</si>
  <si>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</si>
  <si>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</si>
  <si>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</si>
  <si>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</si>
  <si>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</si>
  <si>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</si>
  <si>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</si>
  <si>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</si>
  <si>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</si>
  <si>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</si>
  <si>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</si>
  <si>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</si>
  <si>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</si>
  <si>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</si>
  <si>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</si>
  <si>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</si>
  <si>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</si>
  <si>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</si>
  <si>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</si>
  <si>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</si>
  <si>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</si>
  <si>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</si>
  <si>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</si>
  <si>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</si>
  <si>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</si>
  <si>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</si>
  <si>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</si>
  <si>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</si>
  <si>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</si>
  <si>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</si>
  <si>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</si>
  <si>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</si>
  <si>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</si>
  <si>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</si>
  <si>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</si>
  <si>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</si>
  <si>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</si>
  <si>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</si>
  <si>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</si>
  <si>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</si>
  <si>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</si>
  <si>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</si>
  <si>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</si>
  <si>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</si>
  <si>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</si>
  <si>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</si>
  <si>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</si>
  <si>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</si>
  <si>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</si>
  <si>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</si>
  <si>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</si>
  <si>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</si>
  <si>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</si>
  <si>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</si>
  <si>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</si>
  <si>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</si>
  <si>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</si>
  <si>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</si>
  <si>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</si>
  <si>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</si>
  <si>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</si>
  <si>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</si>
  <si>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</si>
  <si>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</si>
  <si>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</si>
  <si>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</si>
  <si>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</si>
  <si>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</si>
  <si>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</si>
  <si>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</si>
  <si>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</si>
  <si>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</si>
  <si>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</si>
  <si>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</si>
  <si>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</si>
  <si>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</si>
  <si>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</si>
  <si>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</si>
  <si>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</si>
  <si>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</si>
  <si>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</si>
  <si>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</si>
  <si>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</si>
  <si>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</si>
  <si>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</si>
  <si>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</si>
  <si>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</si>
  <si>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</si>
  <si>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</si>
  <si>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</si>
  <si>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</si>
  <si>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</si>
  <si>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</si>
  <si>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</si>
  <si>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</si>
  <si>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</si>
  <si>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</si>
  <si>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</si>
  <si>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</si>
  <si>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</si>
  <si>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</si>
  <si>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</si>
  <si>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</si>
  <si>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</si>
  <si>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</si>
  <si>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</si>
  <si>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</si>
  <si>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</si>
  <si>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</si>
  <si>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</si>
  <si>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</si>
  <si>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</si>
  <si>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</si>
  <si>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</si>
  <si>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</si>
  <si>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</si>
  <si>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</si>
  <si>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</si>
  <si>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</si>
  <si>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</si>
  <si>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</si>
  <si>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</si>
  <si>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</si>
  <si>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</si>
  <si>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</si>
  <si>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</si>
  <si>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</si>
  <si>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</si>
  <si>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</si>
  <si>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</si>
  <si>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</si>
  <si>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</si>
  <si>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</si>
  <si>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</si>
  <si>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</si>
  <si>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</si>
  <si>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</si>
  <si>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</si>
  <si>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</si>
  <si>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</si>
  <si>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</si>
  <si>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</si>
  <si>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</si>
  <si>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</si>
  <si>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</si>
  <si>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</si>
  <si>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</si>
  <si>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</si>
  <si>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</si>
  <si>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</si>
  <si>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</si>
  <si>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</si>
  <si>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</si>
  <si>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</si>
  <si>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</si>
  <si>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</si>
  <si>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</si>
  <si>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</si>
  <si>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</si>
  <si>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</si>
  <si>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</si>
  <si>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</si>
  <si>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</si>
  <si>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</si>
  <si>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</si>
  <si>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</si>
  <si>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</si>
  <si>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</si>
  <si>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</si>
  <si>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</si>
  <si>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</si>
  <si>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</si>
  <si>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</si>
  <si>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</si>
  <si>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</si>
  <si>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</si>
  <si>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</si>
  <si>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</si>
  <si>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</si>
  <si>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</si>
  <si>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</si>
  <si>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</si>
  <si>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</si>
  <si>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</si>
  <si>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</si>
  <si>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</si>
  <si>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</si>
  <si>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</si>
  <si>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</si>
  <si>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</si>
  <si>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</si>
  <si>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</si>
  <si>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</si>
  <si>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</si>
  <si>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</si>
  <si>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</si>
  <si>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</si>
  <si>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</si>
  <si>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</si>
  <si>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</si>
  <si>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</si>
  <si>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</si>
  <si>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</si>
  <si>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</si>
  <si>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</si>
  <si>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</si>
  <si>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</si>
  <si>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</si>
  <si>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</si>
  <si>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</si>
  <si>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</si>
  <si>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</si>
  <si>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</si>
  <si>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</si>
  <si>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</si>
  <si>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</si>
  <si>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</si>
  <si>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</si>
  <si>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</si>
  <si>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</si>
  <si>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</si>
  <si>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</si>
  <si>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</si>
  <si>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</si>
  <si>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</si>
  <si>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</si>
  <si>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</si>
  <si>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</si>
  <si>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</si>
  <si>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</si>
  <si>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</si>
  <si>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</si>
  <si>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</si>
  <si>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</si>
  <si>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</si>
  <si>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</si>
  <si>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</si>
  <si>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</si>
  <si>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</si>
  <si>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</si>
  <si>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</si>
  <si>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</si>
  <si>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</si>
  <si>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</si>
  <si>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</si>
  <si>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</si>
  <si>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</si>
  <si>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</si>
  <si>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</si>
  <si>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</si>
  <si>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</si>
  <si>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</si>
  <si>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</si>
  <si>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</si>
  <si>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</si>
  <si>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</si>
  <si>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</si>
  <si>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</si>
  <si>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</si>
  <si>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</si>
  <si>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</si>
  <si>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</si>
  <si>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</si>
  <si>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</si>
  <si>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</si>
  <si>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</si>
  <si>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</si>
  <si>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</si>
  <si>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</si>
  <si>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</si>
  <si>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</si>
  <si>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</si>
  <si>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</si>
  <si>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</si>
  <si>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</si>
  <si>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</si>
  <si>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</si>
  <si>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</si>
  <si>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</si>
  <si>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</si>
  <si>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</si>
  <si>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</si>
  <si>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</si>
  <si>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</si>
  <si>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</si>
  <si>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</si>
  <si>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</si>
  <si>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</si>
  <si>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</si>
  <si>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</si>
  <si>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</si>
  <si>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</si>
  <si>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</si>
  <si>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</si>
  <si>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</si>
  <si>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</si>
  <si>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</si>
  <si>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</si>
  <si>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</si>
  <si>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</si>
  <si>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</si>
  <si>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</si>
  <si>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</si>
  <si>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</si>
  <si>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</si>
  <si>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</si>
  <si>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</si>
  <si>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</si>
  <si>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</si>
  <si>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</si>
  <si>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</si>
  <si>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</si>
  <si>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</si>
  <si>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</si>
  <si>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</si>
  <si>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</si>
  <si>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</si>
  <si>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</si>
  <si>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</si>
  <si>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</si>
  <si>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</si>
  <si>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</si>
  <si>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</si>
  <si>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</si>
  <si>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</si>
  <si>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</si>
  <si>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</si>
  <si>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</si>
  <si>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</si>
  <si>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</si>
  <si>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</si>
  <si>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</si>
  <si>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</si>
  <si>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</si>
  <si>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</si>
  <si>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</si>
  <si>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</si>
  <si>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</si>
  <si>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</si>
  <si>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</si>
  <si>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</si>
  <si>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</si>
  <si>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</si>
  <si>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</si>
  <si>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</si>
  <si>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</si>
  <si>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</si>
  <si>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</si>
  <si>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</si>
  <si>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</si>
  <si>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</si>
  <si>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</si>
  <si>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</si>
  <si>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</si>
  <si>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</si>
  <si>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</si>
  <si>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</si>
  <si>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</si>
  <si>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</si>
  <si>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</si>
  <si>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</si>
  <si>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</si>
  <si>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</si>
  <si>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</si>
  <si>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</si>
  <si>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</si>
  <si>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</si>
  <si>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</si>
  <si>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</si>
  <si>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</si>
  <si>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</si>
  <si>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</si>
  <si>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</si>
  <si>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</si>
  <si>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</si>
  <si>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</si>
  <si>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</si>
  <si>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</si>
  <si>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</si>
  <si>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</si>
  <si>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</si>
  <si>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</si>
  <si>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</si>
  <si>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</si>
  <si>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</si>
  <si>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</si>
  <si>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</si>
  <si>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</si>
  <si>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</si>
  <si>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</si>
  <si>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</si>
  <si>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</si>
  <si>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</si>
  <si>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</si>
  <si>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</si>
  <si>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</si>
  <si>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</si>
  <si>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</si>
  <si>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</si>
  <si>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</si>
  <si>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</si>
  <si>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</si>
  <si>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</si>
  <si>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</si>
  <si>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</si>
  <si>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</si>
  <si>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</si>
  <si>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</si>
  <si>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</si>
  <si>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</si>
  <si>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</si>
  <si>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</si>
  <si>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</si>
  <si>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</si>
  <si>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</si>
  <si>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</si>
  <si>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</si>
  <si>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</si>
  <si>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</si>
  <si>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</si>
  <si>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</si>
  <si>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</si>
  <si>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</si>
  <si>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</si>
  <si>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</si>
  <si>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</si>
  <si>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</si>
  <si>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</si>
  <si>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</si>
  <si>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</si>
  <si>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</si>
  <si>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</si>
  <si>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</si>
  <si>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</si>
  <si>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</si>
  <si>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</si>
  <si>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</si>
  <si>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</si>
  <si>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</si>
  <si>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</si>
  <si>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</si>
  <si>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</si>
  <si>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</si>
  <si>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</si>
  <si>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</si>
  <si>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</si>
  <si>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</si>
  <si>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</si>
  <si>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</si>
  <si>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</si>
  <si>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</si>
  <si>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</si>
  <si>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</si>
  <si>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</si>
  <si>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</si>
  <si>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</si>
  <si>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</si>
  <si>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</si>
  <si>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</si>
  <si>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</si>
  <si>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</si>
  <si>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</si>
  <si>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</si>
  <si>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</si>
  <si>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</si>
  <si>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</si>
  <si>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</si>
  <si>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</si>
  <si>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</si>
  <si>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</si>
  <si>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</si>
  <si>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</si>
  <si>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</si>
  <si>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</si>
  <si>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</si>
  <si>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</si>
  <si>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</si>
  <si>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</si>
  <si>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</si>
  <si>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</si>
  <si>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</si>
  <si>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</si>
  <si>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</si>
  <si>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</si>
  <si>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</si>
  <si>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</si>
  <si>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</si>
  <si>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</si>
  <si>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</si>
  <si>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</si>
  <si>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</si>
  <si>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</si>
  <si>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</si>
  <si>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</si>
  <si>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</si>
  <si>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</si>
  <si>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</si>
  <si>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</si>
  <si>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</si>
  <si>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</si>
  <si>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</si>
  <si>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</si>
  <si>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</si>
  <si>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</si>
  <si>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</si>
  <si>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</si>
  <si>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</si>
  <si>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</si>
  <si>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</si>
  <si>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</si>
  <si>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</si>
  <si>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</si>
  <si>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</si>
  <si>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</si>
  <si>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</si>
  <si>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</si>
  <si>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</si>
  <si>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</si>
  <si>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</si>
  <si>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</si>
  <si>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</si>
  <si>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</si>
  <si>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</si>
  <si>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</si>
  <si>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</si>
  <si>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</si>
  <si>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</si>
  <si>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</si>
  <si>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</si>
  <si>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</si>
  <si>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</si>
  <si>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</si>
  <si>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</si>
  <si>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</si>
  <si>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</si>
  <si>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</si>
  <si>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</si>
  <si>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</si>
  <si>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</si>
  <si>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</si>
  <si>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</si>
  <si>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</si>
  <si>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</si>
  <si>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</si>
  <si>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</si>
  <si>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</si>
  <si>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</si>
  <si>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</si>
  <si>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</si>
  <si>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</si>
  <si>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</si>
  <si>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</si>
  <si>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</si>
  <si>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</si>
  <si>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</si>
  <si>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</si>
  <si>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</si>
  <si>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</si>
  <si>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</si>
  <si>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</si>
  <si>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</si>
  <si>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</si>
  <si>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</si>
  <si>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</si>
  <si>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</si>
  <si>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</si>
  <si>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</si>
  <si>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</si>
  <si>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</si>
  <si>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</si>
  <si>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</si>
  <si>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</si>
  <si>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</si>
  <si>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</si>
  <si>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</si>
  <si>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</si>
  <si>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</si>
  <si>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</si>
  <si>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</si>
  <si>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</si>
  <si>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</si>
  <si>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</si>
  <si>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</si>
  <si>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</si>
  <si>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</si>
  <si>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</si>
  <si>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</si>
  <si>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</si>
  <si>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</si>
  <si>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</si>
  <si>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</si>
  <si>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</si>
  <si>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</si>
  <si>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</si>
  <si>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</si>
  <si>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</si>
  <si>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</si>
  <si>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</si>
  <si>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</si>
  <si>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</si>
  <si>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</si>
  <si>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</si>
  <si>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</si>
  <si>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</si>
  <si>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</si>
  <si>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</si>
  <si>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</si>
  <si>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</si>
  <si>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</si>
  <si>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</si>
  <si>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</si>
  <si>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</si>
  <si>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</si>
  <si>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</si>
  <si>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</si>
  <si>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</si>
  <si>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</si>
  <si>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</si>
  <si>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</si>
  <si>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</si>
  <si>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</si>
  <si>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</si>
  <si>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</si>
  <si>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</si>
  <si>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</si>
  <si>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</si>
  <si>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</si>
  <si>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</si>
  <si>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</si>
  <si>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</si>
  <si>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</si>
  <si>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</si>
  <si>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</si>
  <si>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</si>
  <si>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</si>
  <si>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</si>
  <si>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</si>
  <si>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</si>
  <si>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</si>
  <si>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</si>
  <si>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</si>
  <si>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</si>
  <si>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</si>
  <si>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</si>
  <si>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</si>
  <si>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</si>
  <si>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</si>
  <si>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</si>
  <si>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</si>
  <si>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</si>
  <si>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</si>
  <si>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</si>
  <si>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</si>
  <si>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</si>
  <si>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</si>
  <si>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</si>
  <si>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</si>
  <si>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</si>
  <si>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</si>
  <si>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</si>
  <si>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</si>
  <si>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</si>
  <si>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</si>
  <si>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</si>
  <si>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</si>
  <si>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</si>
  <si>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</si>
  <si>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</si>
  <si>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</si>
  <si>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</si>
  <si>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</si>
  <si>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</si>
  <si>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</si>
  <si>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</si>
  <si>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</si>
  <si>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</si>
  <si>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</si>
  <si>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</si>
  <si>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</si>
  <si>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</si>
  <si>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</si>
  <si>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</si>
  <si>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</si>
  <si>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</si>
  <si>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</si>
  <si>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</si>
  <si>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</si>
  <si>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</si>
  <si>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</si>
  <si>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</si>
  <si>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</si>
  <si>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</si>
  <si>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</si>
  <si>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</si>
  <si>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</si>
  <si>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</si>
  <si>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</si>
  <si>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</si>
  <si>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</si>
  <si>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</si>
  <si>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</si>
  <si>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</si>
  <si>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</si>
  <si>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</si>
  <si>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</si>
  <si>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</si>
  <si>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</si>
  <si>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</si>
  <si>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</si>
  <si>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</si>
  <si>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</si>
  <si>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</si>
  <si>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</si>
  <si>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</si>
  <si>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</si>
  <si>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</si>
  <si>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</si>
  <si>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</si>
  <si>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</si>
  <si>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</si>
  <si>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</si>
  <si>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</si>
  <si>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</si>
  <si>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</si>
  <si>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</si>
  <si>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</si>
  <si>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</si>
  <si>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</si>
  <si>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</si>
  <si>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</si>
  <si>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</si>
  <si>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</si>
  <si>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</si>
  <si>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</si>
  <si>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</si>
  <si>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</si>
  <si>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</si>
  <si>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</si>
  <si>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</si>
  <si>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</si>
  <si>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</si>
  <si>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</si>
  <si>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</si>
  <si>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</si>
  <si>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</si>
  <si>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</si>
  <si>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</si>
  <si>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</si>
  <si>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</si>
  <si>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</si>
  <si>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</si>
  <si>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</si>
  <si>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</si>
  <si>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</si>
  <si>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</si>
  <si>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</si>
  <si>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</si>
  <si>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</si>
  <si>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</si>
  <si>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</si>
  <si>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</si>
  <si>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</si>
  <si>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</si>
  <si>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</si>
  <si>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</si>
  <si>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</si>
  <si>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</si>
  <si>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</si>
  <si>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</si>
  <si>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</si>
  <si>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</si>
  <si>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</si>
  <si>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</si>
  <si>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</si>
  <si>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</si>
  <si>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</si>
  <si>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</si>
  <si>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</si>
  <si>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</si>
  <si>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</si>
  <si>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</si>
  <si>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</si>
  <si>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</si>
  <si>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</si>
  <si>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</si>
  <si>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</si>
  <si>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</si>
  <si>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</si>
  <si>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</si>
  <si>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</si>
  <si>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</si>
  <si>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</si>
  <si>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</si>
  <si>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</si>
  <si>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</si>
  <si>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</si>
  <si>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</si>
  <si>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</si>
  <si>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</si>
  <si>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</si>
  <si>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</si>
  <si>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</si>
  <si>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</si>
  <si>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</si>
  <si>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</si>
  <si>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</si>
  <si>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</si>
  <si>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</si>
  <si>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</si>
  <si>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</si>
  <si>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</si>
  <si>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</si>
  <si>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</si>
  <si>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</si>
  <si>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</si>
  <si>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</si>
  <si>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</si>
  <si>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</si>
  <si>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</si>
  <si>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</si>
  <si>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</si>
  <si>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</si>
  <si>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</si>
  <si>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</si>
  <si>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</si>
  <si>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</si>
  <si>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</si>
  <si>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</si>
  <si>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</si>
  <si>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</si>
  <si>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</si>
  <si>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</si>
  <si>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</si>
  <si>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</si>
  <si>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</si>
  <si>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</si>
  <si>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</si>
  <si>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</si>
  <si>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</si>
  <si>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</si>
  <si>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</si>
  <si>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</si>
  <si>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</si>
  <si>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</si>
  <si>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</si>
  <si>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</si>
  <si>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</si>
  <si>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</si>
  <si>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</si>
  <si>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</si>
  <si>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</si>
  <si>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</si>
  <si>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</si>
  <si>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</si>
  <si>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</si>
  <si>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</si>
  <si>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</si>
  <si>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</si>
  <si>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</si>
  <si>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</si>
  <si>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</si>
  <si>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</si>
  <si>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</si>
  <si>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</si>
  <si>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</si>
  <si>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</si>
  <si>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</si>
  <si>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</si>
  <si>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</si>
  <si>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</si>
  <si>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</si>
  <si>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</si>
  <si>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</si>
  <si>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</si>
  <si>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</si>
  <si>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</si>
  <si>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</si>
  <si>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</si>
  <si>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</si>
  <si>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</si>
  <si>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</si>
  <si>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</si>
  <si>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</si>
  <si>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</si>
  <si>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</si>
  <si>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</si>
  <si>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</si>
  <si>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</si>
  <si>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</si>
  <si>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</si>
  <si>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</si>
  <si>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</si>
  <si>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</si>
  <si>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</si>
  <si>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</si>
  <si>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</si>
  <si>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</si>
  <si>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</si>
  <si>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</si>
  <si>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</si>
  <si>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</si>
  <si>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</si>
  <si>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</si>
  <si>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</si>
  <si>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</si>
  <si>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</si>
  <si>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</si>
  <si>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</si>
  <si>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</si>
  <si>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</si>
  <si>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</si>
  <si>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</si>
  <si>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</si>
  <si>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</si>
  <si>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</si>
  <si>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</si>
  <si>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</si>
  <si>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</si>
  <si>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</si>
  <si>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</si>
  <si>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</si>
  <si>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</si>
  <si>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</si>
  <si>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</si>
  <si>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</si>
  <si>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</si>
  <si>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</si>
  <si>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</si>
  <si>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</si>
  <si>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</si>
  <si>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</si>
  <si>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</si>
  <si>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</si>
  <si>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</si>
  <si>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</si>
  <si>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</si>
  <si>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</si>
  <si>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</si>
  <si>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</si>
  <si>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</si>
  <si>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</si>
  <si>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</si>
  <si>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</si>
  <si>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</si>
  <si>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</si>
  <si>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</si>
  <si>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</si>
  <si>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</si>
  <si>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</si>
  <si>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</si>
  <si>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</si>
  <si>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</si>
  <si>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</si>
  <si>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</si>
  <si>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</si>
  <si>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</si>
  <si>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</si>
  <si>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</si>
  <si>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</si>
  <si>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</si>
  <si>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</si>
  <si>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</si>
  <si>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</si>
  <si>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</si>
  <si>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</si>
  <si>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</si>
  <si>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</si>
  <si>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</si>
  <si>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</si>
  <si>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</si>
  <si>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</si>
  <si>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</si>
  <si>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</si>
  <si>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</si>
  <si>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</si>
  <si>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</si>
  <si>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</si>
  <si>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</si>
  <si>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</si>
  <si>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</si>
  <si>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</si>
  <si>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</si>
  <si>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</si>
  <si>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</si>
  <si>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</si>
  <si>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</si>
  <si>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</si>
  <si>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</si>
  <si>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</si>
  <si>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</si>
  <si>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</si>
  <si>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</si>
  <si>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</si>
  <si>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</si>
  <si>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</si>
  <si>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</si>
  <si>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</si>
  <si>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</si>
  <si>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</si>
  <si>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</si>
  <si>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</si>
  <si>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</si>
  <si>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</si>
  <si>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</si>
  <si>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</si>
  <si>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</si>
  <si>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</si>
  <si>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</si>
  <si>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</si>
  <si>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</si>
  <si>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</si>
  <si>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</si>
  <si>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</si>
  <si>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</si>
  <si>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</si>
  <si>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</si>
  <si>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</si>
  <si>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</si>
  <si>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</si>
  <si>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</si>
  <si>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</si>
  <si>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</si>
  <si>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</si>
  <si>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</si>
  <si>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</si>
  <si>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</si>
  <si>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</si>
  <si>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</si>
  <si>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</si>
  <si>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</si>
  <si>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</si>
  <si>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</si>
  <si>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</si>
  <si>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</si>
  <si>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</si>
  <si>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</si>
  <si>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</si>
  <si>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</si>
  <si>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</si>
  <si>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</si>
  <si>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</si>
  <si>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</si>
  <si>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</si>
  <si>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</si>
  <si>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</si>
  <si>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</si>
  <si>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</si>
  <si>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</si>
  <si>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</si>
  <si>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</si>
  <si>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</si>
  <si>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</si>
  <si>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</si>
  <si>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</si>
  <si>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</si>
  <si>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</si>
  <si>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</si>
  <si>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</si>
  <si>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</si>
  <si>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</si>
  <si>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</si>
  <si>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</si>
  <si>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</si>
  <si>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</si>
  <si>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</si>
  <si>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</si>
  <si>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</si>
  <si>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</si>
  <si>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</si>
  <si>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</si>
  <si>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</si>
  <si>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</si>
  <si>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</si>
  <si>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</si>
  <si>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</si>
  <si>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</si>
  <si>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</si>
  <si>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</si>
  <si>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</si>
  <si>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</si>
  <si>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</si>
  <si>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</si>
  <si>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</si>
  <si>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</si>
  <si>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</si>
  <si>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</si>
  <si>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</si>
  <si>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</si>
  <si>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</si>
  <si>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</si>
  <si>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</si>
  <si>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</si>
  <si>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</si>
  <si>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</si>
  <si>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</si>
  <si>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</si>
  <si>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</si>
  <si>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</si>
  <si>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</si>
  <si>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</si>
  <si>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</si>
  <si>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</si>
  <si>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</si>
  <si>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</si>
  <si>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</si>
  <si>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</si>
  <si>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</si>
  <si>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</si>
  <si>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</si>
  <si>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</si>
  <si>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</si>
  <si>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</si>
  <si>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</si>
  <si>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</si>
  <si>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</si>
  <si>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</si>
  <si>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</si>
  <si>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</si>
  <si>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</si>
  <si>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</si>
  <si>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</si>
  <si>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</si>
  <si>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</si>
  <si>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</si>
  <si>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</si>
  <si>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</si>
  <si>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</si>
  <si>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</si>
  <si>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</si>
  <si>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</si>
  <si>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</si>
  <si>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</si>
  <si>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</si>
  <si>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</si>
  <si>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</si>
  <si>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</si>
  <si>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</si>
  <si>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</si>
  <si>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</si>
  <si>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</si>
  <si>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</si>
  <si>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</si>
  <si>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</si>
  <si>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</si>
  <si>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</si>
  <si>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</si>
  <si>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</si>
  <si>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</si>
  <si>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</si>
  <si>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</si>
  <si>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</si>
  <si>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</si>
  <si>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</si>
  <si>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</si>
  <si>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</si>
  <si>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</si>
  <si>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</si>
  <si>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</si>
  <si>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</si>
  <si>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</si>
  <si>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</si>
  <si>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</si>
  <si>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</si>
  <si>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</si>
  <si>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</si>
  <si>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</si>
  <si>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</si>
  <si>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</si>
  <si>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</si>
  <si>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</si>
  <si>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</si>
  <si>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</si>
  <si>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</si>
  <si>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</si>
  <si>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</si>
  <si>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</si>
  <si>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</si>
  <si>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</si>
  <si>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</si>
  <si>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</si>
  <si>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</si>
  <si>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</si>
  <si>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</si>
  <si>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</si>
  <si>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</si>
  <si>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</si>
  <si>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</si>
  <si>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</si>
  <si>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</si>
  <si>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</si>
  <si>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</si>
  <si>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</si>
  <si>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</si>
  <si>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</si>
  <si>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</si>
  <si>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</si>
  <si>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</si>
  <si>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</si>
  <si>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</si>
  <si>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</si>
  <si>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</si>
  <si>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</si>
  <si>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</si>
  <si>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</si>
  <si>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</si>
  <si>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</si>
  <si>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</si>
  <si>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</si>
  <si>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</si>
  <si>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</si>
  <si>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</si>
  <si>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</si>
  <si>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</si>
  <si>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</si>
  <si>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</si>
  <si>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</si>
  <si>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</si>
  <si>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</si>
  <si>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</si>
  <si>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</si>
  <si>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</si>
  <si>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</si>
  <si>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</si>
  <si>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</si>
  <si>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</si>
  <si>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</si>
  <si>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</si>
  <si>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</si>
  <si>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</si>
  <si>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</si>
  <si>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</si>
  <si>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</si>
  <si>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</si>
  <si>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</si>
  <si>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</si>
  <si>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</si>
  <si>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</si>
  <si>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</si>
  <si>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</si>
  <si>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</si>
  <si>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</si>
  <si>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</si>
  <si>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</si>
  <si>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</si>
  <si>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</si>
  <si>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</si>
  <si>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</si>
  <si>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</si>
  <si>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</si>
  <si>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</si>
  <si>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</si>
  <si>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</si>
  <si>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</si>
  <si>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</si>
  <si>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</si>
  <si>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</si>
  <si>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</si>
  <si>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</si>
  <si>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</si>
  <si>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</si>
  <si>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</si>
  <si>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</si>
  <si>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</si>
  <si>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</si>
  <si>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</si>
  <si>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</si>
  <si>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</si>
  <si>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</si>
  <si>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</si>
  <si>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</si>
  <si>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</si>
  <si>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</si>
  <si>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</si>
  <si>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</si>
  <si>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</si>
  <si>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</si>
  <si>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</si>
  <si>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</si>
  <si>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</si>
  <si>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</si>
  <si>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</si>
  <si>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</si>
  <si>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</si>
  <si>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</si>
  <si>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</si>
  <si>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</si>
  <si>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</si>
  <si>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</si>
  <si>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</si>
  <si>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</si>
  <si>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</si>
  <si>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</si>
  <si>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</si>
  <si>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</si>
  <si>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</si>
  <si>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</si>
  <si>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</si>
  <si>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</si>
  <si>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</si>
  <si>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</si>
  <si>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</si>
  <si>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</si>
  <si>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</si>
  <si>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</si>
  <si>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</si>
  <si>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</si>
  <si>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</si>
  <si>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</si>
  <si>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</si>
  <si>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</si>
  <si>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</si>
  <si>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</si>
  <si>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</si>
  <si>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</si>
  <si>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</si>
  <si>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</si>
  <si>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</si>
  <si>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</si>
  <si>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</si>
  <si>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</si>
  <si>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</si>
  <si>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</si>
  <si>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</si>
  <si>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</si>
  <si>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</si>
  <si>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</si>
  <si>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</si>
  <si>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</si>
  <si>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</si>
  <si>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</si>
  <si>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</si>
  <si>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</si>
  <si>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</si>
  <si>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</si>
  <si>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</si>
  <si>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</si>
  <si>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</si>
  <si>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</si>
  <si>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</si>
  <si>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</si>
  <si>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</si>
  <si>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</si>
  <si>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</si>
  <si>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</si>
  <si>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</si>
  <si>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</si>
  <si>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</si>
  <si>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</si>
  <si>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</si>
  <si>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</si>
  <si>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</si>
  <si>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</si>
  <si>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</si>
  <si>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</si>
  <si>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</si>
  <si>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</si>
  <si>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</si>
  <si>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</si>
  <si>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</si>
  <si>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</si>
  <si>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</si>
  <si>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</si>
  <si>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</si>
  <si>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</si>
  <si>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</si>
  <si>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</si>
  <si>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</si>
  <si>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</si>
  <si>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</si>
  <si>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</si>
  <si>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</si>
  <si>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</si>
  <si>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</si>
  <si>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</si>
  <si>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</si>
  <si>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</si>
  <si>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</si>
  <si>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</si>
  <si>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</si>
  <si>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</si>
  <si>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</si>
  <si>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</si>
  <si>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</si>
  <si>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</si>
  <si>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</si>
  <si>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</si>
  <si>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</si>
  <si>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</si>
  <si>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</si>
  <si>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</si>
  <si>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</si>
  <si>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</si>
  <si>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</si>
  <si>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</si>
  <si>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</si>
  <si>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</si>
  <si>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</si>
  <si>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</si>
  <si>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</si>
  <si>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</si>
  <si>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</si>
  <si>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</si>
  <si>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</si>
  <si>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</si>
  <si>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</si>
  <si>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</si>
  <si>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</si>
  <si>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</si>
  <si>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</si>
  <si>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</si>
  <si>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</si>
  <si>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</si>
  <si>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</si>
  <si>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</si>
  <si>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</si>
  <si>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</si>
  <si>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</si>
  <si>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</si>
  <si>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</si>
  <si>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</si>
  <si>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</si>
  <si>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</si>
  <si>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</si>
  <si>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</si>
  <si>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</si>
  <si>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</si>
  <si>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</si>
  <si>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</si>
  <si>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</si>
  <si>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</si>
  <si>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</si>
  <si>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</si>
  <si>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</si>
  <si>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</si>
  <si>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</si>
  <si>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</si>
  <si>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</si>
  <si>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</si>
  <si>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</si>
  <si>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</si>
  <si>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</si>
  <si>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</si>
  <si>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</si>
  <si>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</si>
  <si>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</si>
  <si>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</si>
  <si>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</si>
  <si>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</si>
  <si>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</si>
  <si>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</si>
  <si>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</si>
  <si>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</si>
  <si>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</si>
  <si>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</si>
  <si>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</si>
  <si>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</si>
  <si>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</si>
  <si>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</si>
  <si>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</si>
  <si>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</si>
  <si>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</si>
  <si>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</si>
  <si>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</si>
  <si>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</si>
  <si>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</si>
  <si>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</si>
  <si>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</si>
  <si>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</si>
  <si>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</si>
  <si>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</si>
  <si>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</si>
  <si>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</si>
  <si>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</si>
  <si>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</si>
  <si>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</si>
  <si>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</si>
  <si>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</si>
  <si>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</si>
  <si>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</si>
  <si>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</si>
  <si>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</si>
  <si>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</si>
  <si>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</si>
  <si>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</si>
  <si>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</si>
  <si>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</si>
  <si>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</si>
  <si>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</si>
  <si>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</si>
  <si>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</si>
  <si>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</si>
  <si>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</si>
  <si>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</si>
  <si>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</si>
  <si>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</si>
  <si>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</si>
  <si>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</si>
  <si>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</si>
  <si>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</si>
  <si>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</si>
  <si>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</si>
  <si>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</si>
  <si>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</si>
  <si>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</si>
  <si>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</si>
  <si>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</si>
  <si>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</si>
  <si>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</si>
  <si>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</si>
  <si>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</si>
  <si>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</si>
  <si>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</si>
  <si>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</si>
  <si>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</si>
  <si>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</si>
  <si>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</si>
  <si>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</si>
  <si>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</si>
  <si>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</si>
  <si>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</si>
  <si>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</si>
  <si>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</si>
  <si>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</si>
  <si>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</si>
  <si>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</si>
  <si>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</si>
  <si>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</si>
  <si>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</si>
  <si>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</si>
  <si>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</si>
  <si>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</si>
  <si>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</si>
  <si>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</si>
  <si>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</si>
  <si>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</si>
  <si>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</si>
  <si>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</si>
  <si>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</si>
  <si>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</si>
  <si>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</si>
  <si>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</si>
  <si>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</si>
  <si>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</si>
  <si>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</si>
  <si>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</si>
  <si>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</si>
  <si>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</si>
  <si>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</si>
  <si>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</si>
  <si>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</si>
  <si>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</si>
  <si>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</si>
  <si>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</si>
  <si>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</si>
  <si>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</si>
  <si>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</si>
  <si>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</si>
  <si>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</si>
  <si>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</si>
  <si>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</si>
  <si>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</si>
  <si>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</si>
  <si>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</si>
  <si>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</si>
  <si>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</si>
  <si>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</si>
  <si>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</si>
  <si>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</si>
  <si>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</si>
  <si>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</si>
  <si>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</si>
  <si>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</si>
  <si>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</si>
  <si>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</si>
  <si>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</si>
  <si>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</si>
  <si>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</si>
  <si>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</si>
  <si>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</si>
  <si>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</si>
  <si>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</si>
  <si>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</si>
  <si>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</si>
  <si>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</si>
  <si>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</si>
  <si>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</si>
  <si>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</si>
  <si>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</si>
  <si>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</si>
  <si>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</si>
  <si>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</si>
  <si>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</si>
  <si>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</si>
  <si>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</si>
  <si>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</si>
  <si>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</si>
  <si>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</si>
  <si>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</si>
  <si>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</si>
  <si>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</si>
  <si>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</si>
  <si>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</si>
  <si>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</si>
  <si>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</si>
  <si>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</si>
  <si>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</si>
  <si>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</si>
  <si>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</si>
  <si>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</si>
  <si>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</si>
  <si>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</si>
  <si>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</si>
  <si>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</si>
  <si>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</si>
  <si>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</si>
  <si>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</si>
  <si>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</si>
  <si>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</si>
  <si>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</si>
  <si>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</si>
  <si>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</si>
  <si>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</si>
  <si>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</si>
  <si>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</si>
  <si>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</si>
  <si>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</si>
  <si>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</si>
  <si>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</si>
  <si>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</si>
  <si>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</si>
  <si>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</si>
  <si>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</si>
  <si>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</si>
  <si>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</si>
  <si>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</si>
  <si>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</si>
  <si>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</si>
  <si>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</si>
  <si>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</si>
  <si>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</si>
  <si>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</si>
  <si>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</si>
  <si>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</si>
  <si>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</si>
  <si>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</si>
  <si>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</si>
  <si>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</si>
  <si>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</si>
  <si>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</si>
  <si>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</si>
  <si>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</si>
  <si>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</si>
  <si>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</si>
  <si>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</si>
  <si>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</si>
  <si>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</si>
  <si>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</si>
  <si>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</si>
  <si>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</si>
  <si>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</si>
  <si>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</si>
  <si>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</si>
  <si>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</si>
  <si>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</si>
  <si>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</si>
  <si>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</si>
  <si>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</si>
  <si>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</si>
  <si>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</si>
  <si>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</si>
  <si>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</si>
  <si>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</si>
  <si>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</si>
  <si>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</si>
  <si>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</si>
  <si>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</si>
  <si>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</si>
  <si>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</si>
  <si>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</si>
  <si>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</si>
  <si>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</si>
  <si>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</si>
  <si>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</si>
  <si>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</si>
  <si>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</si>
  <si>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</si>
  <si>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</si>
  <si>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</si>
  <si>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</si>
  <si>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</si>
  <si>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</si>
  <si>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</si>
  <si>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</si>
  <si>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</si>
  <si>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</si>
  <si>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</si>
  <si>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</si>
  <si>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</si>
  <si>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</si>
  <si>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</si>
  <si>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</si>
  <si>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</si>
  <si>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</si>
  <si>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</si>
  <si>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</si>
  <si>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</si>
  <si>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</si>
  <si>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</si>
  <si>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</si>
  <si>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</si>
  <si>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</si>
  <si>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</si>
  <si>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</si>
  <si>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</si>
  <si>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</si>
  <si>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</si>
  <si>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</si>
  <si>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</si>
  <si>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</si>
  <si>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</si>
  <si>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</si>
  <si>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</si>
  <si>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</si>
  <si>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</si>
  <si>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</si>
  <si>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</si>
  <si>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</si>
  <si>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</si>
  <si>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</si>
  <si>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</si>
  <si>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</si>
  <si>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</si>
  <si>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</si>
  <si>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</si>
  <si>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</si>
  <si>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</si>
  <si>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</si>
  <si>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</si>
  <si>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</si>
  <si>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</si>
  <si>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</si>
  <si>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</si>
  <si>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</si>
  <si>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</si>
  <si>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</si>
  <si>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</si>
  <si>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</si>
  <si>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</si>
  <si>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</si>
  <si>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</si>
  <si>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</si>
  <si>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</si>
  <si>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</si>
  <si>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</si>
  <si>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</si>
  <si>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</si>
  <si>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</si>
  <si>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</si>
  <si>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</si>
  <si>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</si>
  <si>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</si>
  <si>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</si>
  <si>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</si>
  <si>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</si>
  <si>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</si>
  <si>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</si>
  <si>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</si>
  <si>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</si>
  <si>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</si>
  <si>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</si>
  <si>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</si>
  <si>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</si>
  <si>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</si>
  <si>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</si>
  <si>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</si>
  <si>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</si>
  <si>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</si>
  <si>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</si>
  <si>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</si>
  <si>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</si>
  <si>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</si>
  <si>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</si>
  <si>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</si>
  <si>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</si>
  <si>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</si>
  <si>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</si>
  <si>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</si>
  <si>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</si>
  <si>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</si>
  <si>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</si>
  <si>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</si>
  <si>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</si>
  <si>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</si>
  <si>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</si>
  <si>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</si>
  <si>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</si>
  <si>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</si>
  <si>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</si>
  <si>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</si>
  <si>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</si>
  <si>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</si>
  <si>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</si>
  <si>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</si>
  <si>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</si>
  <si>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</si>
  <si>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</si>
  <si>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</si>
  <si>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</si>
  <si>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</si>
  <si>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</si>
  <si>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</si>
  <si>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</si>
  <si>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</si>
  <si>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</si>
  <si>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</si>
  <si>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</si>
  <si>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</si>
  <si>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</si>
  <si>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</si>
  <si>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</si>
  <si>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</si>
  <si>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</si>
  <si>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</si>
  <si>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</si>
  <si>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</si>
  <si>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</si>
  <si>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</si>
  <si>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</si>
  <si>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</si>
  <si>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</si>
  <si>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</si>
  <si>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</si>
  <si>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</si>
  <si>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</si>
  <si>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</si>
  <si>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</si>
  <si>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</si>
  <si>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</si>
  <si>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</si>
  <si>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</si>
  <si>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</si>
  <si>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</si>
  <si>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</si>
  <si>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</si>
  <si>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</si>
  <si>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</si>
  <si>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</si>
  <si>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</si>
  <si>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</si>
  <si>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</si>
  <si>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</si>
  <si>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</si>
  <si>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</si>
  <si>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</si>
  <si>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</si>
  <si>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</si>
  <si>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</si>
  <si>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</si>
  <si>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</si>
  <si>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</si>
  <si>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</si>
  <si>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</si>
  <si>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</si>
  <si>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</si>
  <si>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</si>
  <si>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</si>
  <si>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</si>
  <si>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</si>
  <si>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</si>
  <si>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</si>
  <si>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</si>
  <si>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</si>
  <si>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</si>
  <si>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</si>
  <si>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</si>
  <si>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</si>
  <si>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</si>
  <si>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</si>
  <si>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</si>
  <si>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</si>
  <si>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</si>
  <si>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</si>
  <si>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</si>
  <si>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</si>
  <si>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</si>
  <si>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</si>
  <si>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</si>
  <si>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</si>
  <si>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</si>
  <si>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</si>
  <si>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</si>
  <si>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</si>
  <si>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</si>
  <si>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</si>
  <si>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</si>
  <si>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</si>
  <si>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</si>
  <si>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</si>
  <si>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</si>
  <si>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</si>
  <si>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</si>
  <si>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</si>
  <si>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</si>
  <si>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</si>
  <si>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</si>
  <si>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</si>
  <si>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</si>
  <si>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</si>
  <si>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</si>
  <si>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</si>
  <si>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</si>
  <si>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</si>
  <si>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</si>
  <si>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</si>
  <si>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</si>
  <si>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</si>
  <si>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</si>
  <si>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</si>
  <si>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</si>
  <si>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</si>
  <si>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</si>
  <si>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</si>
  <si>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</si>
  <si>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</si>
  <si>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</si>
  <si>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</si>
  <si>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</si>
  <si>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</si>
  <si>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</si>
  <si>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</si>
  <si>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</si>
  <si>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</si>
  <si>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</si>
  <si>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</si>
  <si>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</si>
  <si>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</si>
  <si>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</si>
  <si>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</si>
  <si>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</si>
  <si>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</si>
  <si>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</si>
  <si>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</si>
  <si>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</si>
  <si>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</si>
  <si>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</si>
  <si>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</si>
  <si>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</si>
  <si>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</si>
  <si>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</si>
  <si>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</si>
  <si>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</si>
  <si>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</si>
  <si>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</si>
  <si>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</si>
  <si>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</si>
  <si>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</si>
  <si>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</si>
  <si>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</si>
  <si>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</si>
  <si>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</si>
  <si>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</si>
  <si>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</si>
  <si>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</si>
  <si>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</si>
  <si>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</si>
  <si>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</si>
  <si>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</si>
  <si>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</si>
  <si>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</si>
  <si>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</si>
  <si>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</si>
  <si>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</si>
  <si>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</si>
  <si>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</si>
  <si>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</si>
  <si>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</si>
  <si>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</si>
  <si>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</si>
  <si>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</si>
  <si>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</si>
  <si>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</si>
  <si>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</si>
  <si>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</si>
  <si>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</si>
  <si>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</si>
  <si>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</si>
  <si>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</si>
  <si>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</si>
  <si>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</si>
  <si>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</si>
  <si>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</si>
  <si>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</si>
  <si>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</si>
  <si>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</si>
  <si>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</si>
  <si>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</si>
  <si>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</si>
  <si>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</si>
  <si>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</si>
  <si>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</si>
  <si>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</si>
  <si>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</si>
  <si>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</si>
  <si>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</si>
  <si>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</si>
  <si>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</si>
  <si>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</si>
  <si>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</si>
  <si>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</si>
  <si>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</si>
  <si>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</si>
  <si>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</si>
  <si>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</si>
  <si>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</si>
  <si>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</si>
  <si>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</si>
  <si>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</si>
  <si>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</si>
  <si>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</si>
  <si>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</si>
  <si>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</si>
  <si>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</si>
  <si>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</si>
  <si>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</si>
  <si>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</si>
  <si>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</si>
  <si>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</si>
  <si>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</si>
  <si>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</si>
  <si>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</si>
  <si>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</si>
  <si>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</si>
  <si>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</si>
  <si>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</si>
  <si>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</si>
  <si>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</si>
  <si>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</si>
  <si>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</si>
  <si>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</si>
  <si>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</si>
  <si>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</si>
  <si>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</si>
  <si>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</si>
  <si>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</si>
  <si>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</si>
  <si>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</si>
  <si>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</si>
  <si>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</si>
  <si>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</si>
  <si>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</si>
  <si>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</si>
  <si>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</si>
  <si>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</si>
  <si>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</si>
  <si>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</si>
  <si>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</si>
  <si>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</si>
  <si>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</si>
  <si>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</si>
  <si>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</si>
  <si>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</si>
  <si>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</si>
  <si>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</si>
  <si>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</si>
  <si>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</si>
  <si>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</si>
  <si>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</si>
  <si>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</si>
  <si>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</si>
  <si>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</si>
  <si>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</si>
  <si>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</si>
  <si>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</si>
  <si>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</si>
  <si>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</si>
  <si>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</si>
  <si>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</si>
  <si>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</si>
  <si>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</si>
  <si>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</si>
  <si>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</si>
  <si>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</si>
  <si>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</si>
  <si>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</si>
  <si>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</si>
  <si>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</si>
  <si>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</si>
  <si>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</si>
  <si>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</si>
  <si>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</si>
  <si>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</si>
  <si>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</si>
  <si>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</si>
  <si>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</si>
  <si>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</si>
  <si>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</si>
  <si>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</si>
  <si>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</si>
  <si>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</si>
  <si>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</si>
  <si>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</si>
  <si>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</si>
  <si>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</si>
  <si>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</si>
  <si>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</si>
  <si>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</si>
  <si>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</si>
  <si>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</si>
  <si>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</si>
  <si>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</si>
  <si>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</si>
  <si>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</si>
  <si>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</si>
  <si>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</si>
  <si>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</si>
  <si>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</si>
  <si>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</si>
  <si>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</si>
  <si>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</si>
  <si>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</si>
  <si>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</si>
  <si>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</si>
  <si>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</si>
  <si>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</si>
  <si>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</si>
  <si>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</si>
  <si>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</si>
  <si>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</si>
  <si>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</si>
  <si>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</si>
  <si>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</si>
  <si>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</si>
  <si>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</si>
  <si>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</si>
  <si>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</si>
  <si>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</si>
  <si>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</si>
  <si>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</si>
  <si>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</si>
  <si>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</si>
  <si>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</si>
  <si>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</si>
  <si>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</si>
  <si>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</si>
  <si>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</si>
  <si>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</si>
  <si>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</si>
  <si>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</si>
  <si>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</si>
  <si>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</si>
  <si>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</si>
  <si>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</si>
  <si>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</si>
  <si>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</si>
  <si>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</si>
  <si>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</si>
  <si>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</si>
  <si>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</si>
  <si>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</si>
  <si>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</si>
  <si>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</si>
  <si>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</si>
  <si>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</si>
  <si>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</si>
  <si>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</si>
  <si>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</si>
  <si>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</si>
  <si>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</si>
  <si>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</si>
  <si>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</si>
  <si>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</si>
  <si>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</si>
  <si>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</si>
  <si>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</si>
  <si>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</si>
  <si>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</si>
  <si>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</si>
  <si>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</si>
  <si>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</si>
  <si>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</si>
  <si>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</si>
  <si>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</si>
  <si>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</si>
  <si>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</si>
  <si>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</si>
  <si>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</si>
  <si>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</si>
  <si>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</si>
  <si>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</si>
  <si>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</si>
  <si>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</si>
  <si>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</si>
  <si>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</si>
  <si>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</si>
  <si>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</si>
  <si>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</si>
  <si>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</si>
  <si>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</si>
  <si>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</si>
  <si>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</si>
  <si>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</si>
  <si>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</si>
  <si>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</si>
  <si>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</si>
  <si>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</si>
  <si>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</si>
  <si>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</si>
  <si>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</si>
  <si>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</si>
  <si>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</si>
  <si>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</si>
  <si>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</si>
  <si>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</si>
  <si>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</si>
  <si>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</si>
  <si>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</si>
  <si>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</si>
  <si>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</si>
  <si>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</si>
  <si>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</si>
  <si>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</si>
  <si>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</si>
  <si>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</si>
  <si>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</si>
  <si>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</si>
  <si>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</si>
  <si>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</si>
  <si>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</si>
  <si>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</si>
  <si>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</si>
  <si>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</si>
  <si>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</si>
  <si>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</si>
  <si>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</si>
  <si>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</si>
  <si>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</si>
  <si>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</si>
  <si>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</si>
  <si>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</si>
  <si>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</si>
  <si>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</si>
  <si>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</si>
  <si>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</si>
  <si>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</si>
  <si>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</si>
  <si>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</si>
  <si>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</si>
  <si>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</si>
  <si>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</si>
  <si>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</si>
  <si>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</si>
  <si>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</si>
  <si>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</si>
  <si>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</si>
  <si>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</si>
  <si>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</si>
  <si>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</si>
  <si>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</si>
  <si>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</si>
  <si>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</si>
  <si>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</si>
  <si>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</si>
  <si>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</si>
  <si>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</si>
  <si>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</si>
  <si>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</si>
  <si>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</si>
  <si>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</si>
  <si>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</si>
  <si>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</si>
  <si>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</si>
  <si>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</si>
  <si>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</si>
  <si>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</si>
  <si>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</si>
  <si>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</si>
  <si>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</si>
  <si>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</si>
  <si>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</si>
  <si>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</si>
  <si>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</si>
  <si>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</si>
  <si>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</si>
  <si>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</si>
  <si>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</si>
  <si>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</si>
  <si>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</si>
  <si>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</si>
  <si>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</si>
  <si>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</si>
  <si>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</si>
  <si>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</si>
  <si>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</si>
  <si>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</si>
  <si>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</si>
  <si>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</si>
  <si>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</si>
  <si>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</si>
  <si>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</si>
  <si>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</si>
  <si>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</si>
  <si>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</si>
  <si>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</si>
  <si>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</si>
  <si>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</si>
  <si>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</si>
  <si>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</si>
  <si>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</si>
  <si>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</si>
  <si>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</si>
  <si>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</si>
  <si>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</si>
  <si>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</si>
  <si>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</si>
  <si>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</si>
  <si>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</si>
  <si>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</si>
  <si>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</si>
  <si>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</si>
  <si>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</si>
  <si>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</si>
  <si>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</si>
  <si>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</si>
  <si>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</si>
  <si>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</si>
  <si>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</si>
  <si>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</si>
  <si>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</si>
  <si>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</si>
  <si>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</si>
  <si>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</si>
  <si>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</si>
  <si>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</si>
  <si>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</si>
  <si>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</si>
  <si>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</si>
  <si>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</si>
  <si>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</si>
  <si>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</si>
  <si>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</si>
  <si>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</si>
  <si>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</si>
  <si>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</si>
  <si>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</si>
  <si>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</si>
  <si>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</si>
  <si>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</si>
  <si>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</si>
  <si>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</si>
  <si>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</si>
  <si>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</si>
  <si>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</si>
  <si>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</si>
  <si>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</si>
  <si>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</si>
  <si>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</si>
  <si>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</si>
  <si>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</si>
  <si>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</si>
  <si>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</si>
  <si>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</si>
  <si>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</si>
  <si>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</si>
  <si>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</si>
  <si>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</si>
  <si>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</si>
  <si>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</si>
  <si>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</si>
  <si>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</si>
  <si>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</si>
  <si>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</si>
  <si>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</si>
  <si>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</si>
  <si>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</si>
  <si>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</si>
  <si>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</si>
  <si>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</si>
  <si>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</si>
  <si>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</si>
  <si>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</si>
  <si>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</si>
  <si>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</si>
  <si>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</si>
  <si>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</si>
  <si>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</si>
  <si>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</si>
  <si>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</si>
  <si>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</si>
  <si>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</si>
  <si>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</si>
  <si>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</si>
  <si>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</si>
  <si>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</si>
  <si>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</si>
  <si>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</si>
  <si>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</si>
  <si>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</si>
  <si>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</si>
  <si>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</si>
  <si>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</si>
  <si>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</si>
  <si>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</si>
  <si>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</si>
  <si>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</si>
  <si>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</si>
  <si>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</si>
  <si>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</si>
  <si>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</si>
  <si>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</si>
  <si>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</si>
  <si>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</si>
  <si>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</si>
  <si>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</si>
  <si>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</si>
  <si>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</si>
  <si>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</si>
  <si>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</si>
  <si>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</si>
  <si>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</si>
  <si>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</si>
  <si>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</si>
  <si>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</si>
  <si>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</si>
  <si>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</si>
  <si>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</si>
  <si>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</si>
  <si>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</si>
  <si>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</si>
  <si>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</si>
  <si>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</si>
  <si>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</si>
  <si>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</si>
  <si>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</si>
  <si>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</si>
  <si>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</si>
  <si>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</si>
  <si>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</si>
  <si>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</si>
  <si>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</si>
  <si>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</si>
  <si>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</si>
  <si>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</si>
  <si>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</si>
  <si>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</si>
  <si>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</si>
  <si>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</si>
  <si>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</si>
  <si>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</si>
  <si>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</si>
  <si>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</si>
  <si>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</si>
  <si>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</si>
  <si>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</si>
  <si>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</si>
  <si>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</si>
  <si>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</si>
  <si>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</si>
  <si>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</si>
  <si>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</si>
  <si>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</si>
  <si>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</si>
  <si>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</si>
  <si>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</si>
  <si>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</si>
  <si>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</si>
  <si>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</si>
  <si>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</si>
  <si>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</si>
  <si>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</si>
  <si>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</si>
  <si>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</si>
  <si>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</si>
  <si>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</si>
  <si>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</si>
  <si>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</si>
  <si>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</si>
  <si>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</si>
  <si>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</si>
  <si>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</si>
  <si>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</si>
  <si>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</si>
  <si>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</si>
  <si>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</si>
  <si>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</si>
  <si>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</si>
  <si>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</si>
  <si>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</si>
  <si>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</si>
  <si>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</si>
  <si>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</si>
  <si>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</si>
  <si>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</si>
  <si>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</si>
  <si>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</si>
  <si>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</si>
  <si>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</si>
  <si>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</si>
  <si>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</si>
  <si>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</si>
  <si>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</si>
  <si>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</si>
  <si>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</si>
  <si>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</si>
  <si>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</si>
  <si>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</si>
  <si>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</si>
  <si>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</si>
  <si>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</si>
  <si>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</si>
  <si>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</si>
  <si>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</si>
  <si>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</si>
  <si>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</si>
  <si>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</si>
  <si>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</si>
  <si>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</si>
  <si>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</si>
  <si>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</si>
  <si>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</si>
  <si>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</si>
  <si>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</si>
  <si>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</si>
  <si>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</si>
  <si>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</si>
  <si>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</si>
  <si>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</si>
  <si>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</si>
  <si>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</si>
  <si>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</si>
  <si>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</si>
  <si>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</si>
  <si>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</si>
  <si>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</si>
  <si>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</si>
  <si>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</si>
  <si>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</si>
  <si>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</si>
  <si>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</si>
  <si>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</si>
  <si>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</si>
  <si>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</si>
  <si>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</si>
  <si>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</si>
  <si>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</si>
  <si>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</si>
  <si>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</si>
  <si>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</si>
  <si>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</si>
  <si>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</si>
  <si>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</si>
  <si>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</si>
  <si>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</si>
  <si>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</si>
  <si>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</si>
  <si>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</si>
  <si>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</si>
  <si>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</si>
  <si>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</si>
  <si>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</si>
  <si>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</si>
  <si>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</si>
  <si>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</si>
  <si>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</si>
  <si>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</si>
  <si>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</si>
  <si>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</si>
  <si>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</si>
  <si>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</si>
  <si>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</si>
  <si>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</si>
  <si>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</si>
  <si>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</si>
  <si>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</si>
  <si>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</si>
  <si>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</si>
  <si>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</si>
  <si>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</si>
  <si>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</si>
  <si>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</si>
  <si>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</si>
  <si>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</si>
  <si>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</si>
  <si>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</si>
  <si>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</si>
  <si>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</si>
  <si>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</si>
  <si>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</si>
  <si>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</si>
  <si>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</si>
  <si>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</si>
  <si>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</si>
  <si>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</si>
  <si>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</si>
  <si>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</si>
  <si>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</si>
  <si>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</si>
  <si>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</si>
  <si>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</si>
  <si>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</si>
  <si>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</si>
  <si>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</si>
  <si>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</si>
  <si>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</si>
  <si>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</si>
  <si>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</si>
  <si>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</si>
  <si>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</si>
  <si>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</si>
  <si>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</si>
  <si>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</si>
  <si>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</si>
  <si>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</si>
  <si>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</si>
  <si>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</si>
  <si>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</si>
  <si>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</si>
  <si>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</si>
  <si>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</si>
  <si>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</si>
  <si>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</si>
  <si>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</si>
  <si>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</si>
  <si>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</si>
  <si>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</si>
  <si>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</si>
  <si>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</si>
  <si>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</si>
  <si>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</si>
  <si>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</si>
  <si>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</si>
  <si>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</si>
  <si>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</si>
  <si>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</si>
  <si>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</si>
  <si>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</si>
  <si>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</si>
  <si>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</si>
  <si>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</si>
  <si>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</si>
  <si>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</si>
  <si>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</si>
  <si>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</si>
  <si>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</si>
  <si>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</si>
  <si>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</si>
  <si>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</si>
  <si>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</si>
  <si>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</si>
  <si>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</si>
  <si>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</si>
  <si>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</si>
  <si>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</si>
  <si>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</si>
  <si>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</si>
  <si>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</si>
  <si>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</si>
  <si>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</si>
  <si>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</si>
  <si>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</si>
  <si>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</si>
  <si>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</si>
  <si>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</si>
  <si>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</si>
  <si>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</si>
  <si>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</si>
  <si>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</si>
  <si>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</si>
  <si>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</si>
  <si>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</si>
  <si>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</si>
  <si>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</si>
  <si>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</si>
  <si>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</si>
  <si>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</si>
  <si>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</si>
  <si>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</si>
  <si>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</si>
  <si>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</si>
  <si>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</si>
  <si>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</si>
  <si>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</si>
  <si>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</si>
  <si>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</si>
  <si>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</si>
  <si>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</si>
  <si>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</si>
  <si>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</si>
  <si>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</si>
  <si>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</si>
  <si>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</si>
  <si>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</si>
  <si>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</si>
  <si>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</si>
  <si>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</si>
  <si>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</si>
  <si>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</si>
  <si>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</si>
  <si>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</si>
  <si>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</si>
  <si>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</si>
  <si>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</si>
  <si>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</si>
  <si>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</si>
  <si>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</si>
  <si>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</si>
  <si>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</si>
  <si>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</si>
  <si>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</si>
  <si>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</si>
  <si>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</si>
  <si>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</si>
  <si>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</si>
  <si>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</si>
  <si>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</si>
  <si>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</si>
  <si>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</si>
  <si>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</si>
  <si>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</si>
  <si>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</si>
  <si>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</si>
  <si>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</si>
  <si>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</si>
  <si>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</si>
  <si>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</si>
  <si>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</si>
  <si>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</si>
  <si>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</si>
  <si>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</si>
  <si>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</si>
  <si>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</si>
  <si>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</si>
  <si>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</si>
  <si>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</si>
  <si>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</si>
  <si>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</si>
  <si>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</si>
  <si>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</si>
  <si>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</si>
  <si>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</si>
  <si>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</si>
  <si>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</si>
  <si>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</si>
  <si>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</si>
  <si>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</si>
  <si>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</si>
  <si>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</si>
  <si>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</si>
  <si>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</si>
  <si>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</si>
  <si>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</si>
  <si>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</si>
  <si>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</si>
  <si>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</si>
  <si>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</si>
  <si>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</si>
  <si>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</si>
  <si>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</si>
  <si>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</si>
  <si>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</si>
  <si>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</si>
  <si>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</si>
  <si>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</si>
  <si>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</si>
  <si>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</si>
  <si>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</si>
  <si>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</si>
  <si>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</si>
  <si>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</si>
  <si>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</si>
  <si>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</si>
  <si>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</si>
  <si>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</si>
  <si>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</si>
  <si>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</si>
  <si>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</si>
  <si>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</si>
  <si>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</si>
  <si>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</si>
  <si>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</si>
  <si>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</si>
  <si>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</si>
  <si>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</si>
  <si>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</si>
  <si>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</si>
  <si>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</si>
  <si>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</si>
  <si>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</si>
  <si>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</si>
  <si>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</si>
  <si>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</si>
  <si>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</si>
  <si>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</si>
  <si>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</si>
  <si>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</si>
  <si>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</si>
  <si>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</si>
  <si>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</si>
  <si>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</si>
  <si>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</si>
  <si>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</si>
  <si>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</si>
  <si>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</si>
  <si>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</si>
  <si>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</si>
  <si>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</si>
  <si>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</si>
  <si>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</si>
  <si>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</si>
  <si>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</si>
  <si>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</si>
  <si>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</si>
  <si>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</si>
  <si>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</si>
  <si>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</si>
  <si>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</si>
  <si>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</si>
  <si>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</si>
  <si>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</si>
  <si>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</si>
  <si>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</si>
  <si>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</si>
  <si>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</si>
  <si>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</si>
  <si>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</si>
  <si>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</si>
  <si>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</si>
  <si>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</si>
  <si>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</si>
  <si>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</si>
  <si>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</si>
  <si>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</si>
  <si>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</si>
  <si>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</si>
  <si>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</si>
  <si>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</si>
  <si>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</si>
  <si>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</si>
  <si>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</si>
  <si>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</si>
  <si>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</si>
  <si>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</si>
  <si>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</si>
  <si>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</si>
  <si>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</si>
  <si>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</si>
  <si>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</si>
  <si>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</si>
  <si>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</si>
  <si>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</si>
  <si>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</si>
  <si>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</si>
  <si>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</si>
  <si>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</si>
  <si>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</si>
  <si>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</si>
  <si>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</si>
  <si>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</si>
  <si>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</si>
  <si>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</si>
  <si>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</si>
  <si>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</si>
  <si>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</si>
  <si>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</si>
  <si>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</si>
  <si>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</si>
  <si>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</si>
  <si>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</si>
  <si>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</si>
  <si>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</si>
  <si>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</si>
  <si>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</si>
  <si>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</si>
  <si>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</si>
  <si>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</si>
  <si>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</si>
  <si>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</si>
  <si>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</si>
  <si>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</si>
  <si>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</si>
  <si>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</si>
  <si>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</si>
  <si>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</si>
  <si>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</si>
  <si>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</si>
  <si>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</si>
  <si>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</si>
  <si>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</si>
  <si>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</si>
  <si>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</si>
  <si>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</si>
  <si>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</si>
  <si>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</si>
  <si>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</si>
  <si>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</si>
  <si>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</si>
  <si>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</si>
  <si>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</si>
  <si>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</si>
  <si>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</si>
  <si>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</si>
  <si>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</si>
  <si>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</si>
  <si>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</si>
  <si>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</si>
  <si>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</si>
  <si>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</si>
  <si>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</si>
  <si>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</si>
  <si>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</si>
  <si>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</si>
  <si>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</si>
  <si>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</si>
  <si>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</si>
  <si>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</si>
  <si>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</si>
  <si>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</si>
  <si>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</si>
  <si>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</si>
  <si>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</si>
  <si>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</si>
  <si>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</si>
  <si>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</si>
  <si>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</si>
  <si>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</si>
  <si>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</si>
  <si>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</si>
  <si>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</si>
  <si>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</si>
  <si>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</si>
  <si>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</si>
  <si>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</si>
  <si>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</si>
  <si>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</si>
  <si>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</si>
  <si>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</si>
  <si>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</si>
  <si>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</si>
  <si>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</si>
  <si>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</si>
  <si>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</si>
  <si>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</si>
  <si>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</si>
  <si>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</si>
  <si>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</si>
  <si>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</si>
  <si>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</si>
  <si>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</si>
  <si>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</si>
  <si>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</si>
  <si>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</si>
  <si>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</si>
  <si>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</si>
  <si>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</si>
  <si>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</si>
  <si>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</si>
  <si>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</si>
  <si>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</si>
  <si>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</si>
  <si>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</si>
  <si>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</si>
  <si>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</si>
  <si>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</si>
  <si>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</si>
  <si>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</si>
  <si>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</si>
  <si>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</si>
  <si>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</si>
  <si>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</si>
  <si>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</si>
  <si>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</si>
  <si>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</si>
  <si>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</si>
  <si>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</si>
  <si>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</si>
  <si>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</si>
  <si>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</si>
  <si>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</si>
  <si>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</si>
  <si>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</si>
  <si>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</si>
  <si>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</si>
  <si>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</si>
  <si>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</si>
  <si>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</si>
  <si>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</si>
  <si>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</si>
  <si>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</si>
  <si>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</si>
  <si>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</si>
  <si>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</si>
  <si>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</si>
  <si>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</si>
  <si>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</si>
  <si>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</si>
  <si>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</si>
  <si>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</si>
  <si>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</si>
  <si>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</si>
  <si>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</si>
  <si>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</si>
  <si>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</si>
  <si>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</si>
  <si>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</si>
  <si>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</si>
  <si>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</si>
  <si>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</si>
  <si>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</si>
  <si>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</si>
  <si>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</si>
  <si>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</si>
  <si>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</si>
  <si>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</si>
  <si>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</si>
  <si>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</si>
  <si>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</si>
  <si>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</si>
  <si>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</si>
  <si>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</si>
  <si>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</si>
  <si>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</si>
  <si>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</si>
  <si>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</si>
  <si>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</si>
  <si>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</si>
  <si>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</si>
  <si>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</si>
  <si>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</si>
  <si>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</si>
  <si>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</si>
  <si>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</si>
  <si>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</si>
  <si>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</si>
  <si>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</si>
  <si>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</si>
  <si>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</si>
  <si>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</si>
  <si>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</si>
  <si>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</si>
  <si>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</si>
  <si>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</si>
  <si>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</si>
  <si>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</si>
  <si>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</si>
  <si>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</si>
  <si>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</si>
  <si>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</si>
  <si>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</si>
  <si>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</si>
  <si>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</si>
  <si>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</si>
  <si>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</si>
  <si>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</si>
  <si>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</si>
  <si>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</si>
  <si>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</si>
  <si>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</si>
  <si>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</si>
  <si>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</si>
  <si>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</si>
  <si>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</si>
  <si>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</si>
  <si>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</si>
  <si>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</si>
  <si>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</si>
  <si>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</si>
  <si>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</si>
  <si>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</si>
  <si>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</si>
  <si>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</si>
  <si>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</si>
  <si>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</si>
  <si>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</si>
  <si>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</si>
  <si>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</si>
  <si>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</si>
  <si>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</si>
  <si>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</si>
  <si>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</si>
  <si>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</si>
  <si>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</si>
  <si>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</si>
  <si>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</si>
  <si>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</si>
  <si>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</si>
  <si>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</si>
  <si>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</si>
  <si>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</si>
  <si>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</si>
  <si>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</si>
  <si>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</si>
  <si>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</si>
  <si>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</si>
  <si>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</si>
  <si>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</si>
  <si>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</si>
  <si>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</si>
  <si>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</si>
  <si>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</si>
  <si>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</si>
  <si>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</si>
  <si>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</si>
  <si>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</si>
  <si>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</si>
  <si>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</si>
  <si>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</si>
  <si>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</si>
  <si>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</si>
  <si>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</si>
  <si>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</si>
  <si>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</si>
  <si>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</si>
  <si>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</si>
  <si>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</si>
  <si>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</si>
  <si>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</si>
  <si>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</si>
  <si>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</si>
  <si>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</si>
  <si>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</si>
  <si>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</si>
  <si>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</si>
  <si>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</si>
  <si>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</si>
  <si>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</si>
  <si>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</si>
  <si>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</si>
  <si>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</si>
  <si>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</si>
  <si>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</si>
  <si>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</si>
  <si>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</si>
  <si>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</si>
  <si>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</si>
  <si>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</si>
  <si>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</si>
  <si>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</si>
  <si>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</si>
  <si>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</si>
  <si>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</si>
  <si>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</si>
  <si>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</si>
  <si>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</si>
  <si>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</si>
  <si>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</si>
  <si>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</si>
  <si>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</si>
  <si>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</si>
  <si>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</si>
  <si>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</si>
  <si>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</si>
  <si>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</si>
  <si>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</si>
  <si>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</si>
  <si>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</si>
  <si>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</si>
  <si>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</si>
  <si>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</si>
  <si>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</si>
  <si>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</si>
  <si>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</si>
  <si>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</si>
  <si>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</si>
  <si>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</si>
  <si>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</si>
  <si>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</si>
  <si>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</si>
  <si>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</si>
  <si>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</si>
  <si>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</si>
  <si>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</si>
  <si>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</si>
  <si>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</si>
  <si>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</si>
  <si>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</si>
  <si>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</si>
  <si>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</si>
  <si>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</si>
  <si>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</si>
  <si>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</si>
  <si>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</si>
  <si>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</si>
  <si>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</si>
  <si>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</si>
  <si>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</si>
  <si>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</si>
  <si>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</si>
  <si>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</si>
  <si>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</si>
  <si>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</si>
  <si>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</si>
  <si>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</si>
  <si>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</si>
  <si>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</si>
  <si>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</si>
  <si>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</si>
  <si>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</si>
  <si>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</si>
  <si>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</si>
  <si>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</si>
  <si>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</si>
  <si>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</si>
  <si>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</si>
  <si>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</si>
  <si>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</si>
  <si>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</si>
  <si>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</si>
  <si>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</si>
  <si>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</si>
  <si>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</si>
  <si>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</si>
  <si>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</si>
  <si>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</si>
  <si>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</si>
  <si>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</si>
  <si>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</si>
  <si>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</si>
  <si>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</si>
  <si>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</si>
  <si>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</si>
  <si>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</si>
  <si>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</si>
  <si>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</si>
  <si>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</si>
  <si>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</si>
  <si>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</si>
  <si>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</si>
  <si>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</si>
  <si>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</si>
  <si>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</si>
  <si>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</si>
  <si>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</si>
  <si>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</si>
  <si>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</si>
  <si>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</si>
  <si>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</si>
  <si>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</si>
  <si>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</si>
  <si>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</si>
  <si>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</si>
  <si>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</si>
  <si>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</si>
  <si>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</si>
  <si>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</si>
  <si>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</si>
  <si>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</si>
  <si>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</si>
  <si>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</si>
  <si>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</si>
  <si>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</si>
  <si>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</si>
  <si>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</si>
  <si>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</si>
  <si>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</si>
  <si>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</si>
  <si>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</si>
  <si>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</si>
  <si>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</si>
  <si>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</si>
  <si>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</si>
  <si>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</si>
  <si>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</si>
  <si>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</si>
  <si>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</si>
  <si>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</si>
  <si>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</si>
  <si>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</si>
  <si>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</si>
  <si>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</si>
  <si>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</si>
  <si>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</si>
  <si>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</si>
  <si>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</si>
  <si>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</si>
  <si>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</si>
  <si>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</si>
  <si>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</si>
  <si>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</si>
  <si>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</si>
  <si>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</si>
  <si>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</si>
  <si>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</si>
  <si>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</si>
  <si>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</si>
  <si>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</si>
  <si>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</si>
  <si>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</si>
  <si>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</si>
  <si>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</si>
  <si>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</si>
  <si>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</si>
  <si>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</si>
  <si>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</si>
  <si>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</si>
  <si>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</si>
  <si>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</si>
  <si>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</si>
  <si>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</si>
  <si>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</si>
  <si>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</si>
  <si>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</si>
  <si>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</si>
  <si>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</si>
  <si>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</si>
  <si>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</si>
  <si>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</si>
  <si>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</si>
  <si>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</si>
  <si>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</si>
  <si>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</si>
  <si>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</si>
  <si>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</si>
  <si>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</si>
  <si>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</si>
  <si>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</si>
  <si>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</si>
  <si>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</si>
  <si>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</si>
  <si>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</si>
  <si>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</si>
  <si>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</si>
  <si>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</si>
  <si>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</si>
  <si>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</si>
  <si>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</si>
  <si>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</si>
  <si>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</si>
  <si>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</si>
  <si>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</si>
  <si>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</si>
  <si>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</si>
  <si>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</si>
  <si>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</si>
  <si>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</si>
  <si>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</si>
  <si>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</si>
  <si>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</si>
  <si>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</si>
  <si>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</si>
  <si>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</si>
  <si>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</si>
  <si>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</si>
  <si>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</si>
  <si>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</si>
  <si>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</si>
  <si>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</si>
  <si>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</si>
  <si>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</si>
  <si>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</si>
  <si>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</si>
  <si>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</si>
  <si>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</si>
  <si>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</si>
  <si>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</si>
  <si>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</si>
  <si>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</si>
  <si>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</si>
  <si>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</si>
  <si>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</si>
  <si>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</si>
  <si>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</si>
  <si>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</si>
  <si>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</si>
  <si>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</si>
  <si>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</si>
  <si>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</si>
  <si>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</si>
  <si>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</si>
  <si>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</si>
  <si>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</si>
  <si>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</si>
  <si>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</si>
  <si>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</si>
  <si>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</si>
  <si>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</si>
  <si>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</si>
  <si>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</si>
  <si>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</si>
  <si>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</si>
  <si>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</si>
  <si>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</si>
  <si>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</si>
  <si>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</si>
  <si>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</si>
  <si>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</si>
  <si>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</si>
  <si>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</si>
  <si>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</si>
  <si>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</si>
  <si>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</si>
  <si>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</si>
  <si>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</si>
  <si>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</si>
  <si>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</si>
  <si>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</si>
  <si>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</si>
  <si>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</si>
  <si>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</si>
  <si>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</si>
  <si>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</si>
  <si>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</si>
  <si>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</si>
  <si>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</si>
  <si>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</si>
  <si>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</si>
  <si>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</si>
  <si>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</si>
  <si>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</si>
  <si>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</si>
  <si>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</si>
  <si>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</si>
  <si>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</si>
  <si>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</si>
  <si>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</si>
  <si>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</si>
  <si>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</si>
  <si>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</si>
  <si>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</si>
  <si>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</si>
  <si>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</si>
  <si>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</si>
  <si>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</si>
  <si>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</si>
  <si>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</si>
  <si>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</si>
  <si>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</si>
  <si>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</si>
  <si>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</si>
  <si>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</si>
  <si>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</si>
  <si>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</si>
  <si>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</si>
  <si>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</si>
  <si>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</si>
  <si>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</si>
  <si>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</si>
  <si>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</si>
  <si>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</si>
  <si>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</si>
  <si>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</si>
  <si>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</si>
  <si>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</si>
  <si>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</si>
  <si>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</si>
  <si>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</si>
  <si>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</si>
  <si>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</si>
  <si>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</si>
  <si>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</si>
  <si>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</si>
  <si>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</si>
  <si>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</si>
  <si>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</si>
  <si>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</si>
  <si>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</si>
  <si>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</si>
  <si>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</si>
  <si>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</si>
  <si>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</si>
  <si>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</si>
  <si>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</si>
  <si>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</si>
  <si>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</si>
  <si>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</si>
  <si>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</si>
  <si>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</si>
  <si>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</si>
  <si>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</si>
  <si>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</si>
  <si>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</si>
  <si>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</si>
  <si>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</si>
  <si>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</si>
  <si>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</si>
  <si>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</si>
  <si>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</si>
  <si>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</si>
  <si>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</si>
  <si>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</si>
  <si>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</si>
  <si>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</si>
  <si>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</si>
  <si>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</si>
  <si>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</si>
  <si>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</si>
  <si>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</si>
  <si>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</si>
  <si>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</si>
  <si>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</si>
  <si>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</si>
  <si>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</si>
  <si>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</si>
  <si>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</si>
  <si>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</si>
  <si>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</si>
  <si>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</si>
  <si>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</si>
  <si>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</si>
  <si>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</si>
  <si>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</si>
  <si>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</si>
  <si>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</si>
  <si>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</si>
  <si>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</si>
  <si>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</si>
  <si>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</si>
  <si>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</si>
  <si>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</si>
  <si>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</si>
  <si>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</si>
  <si>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</si>
  <si>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</si>
  <si>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</si>
  <si>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</si>
  <si>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</si>
  <si>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</si>
  <si>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</si>
  <si>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</si>
  <si>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</si>
  <si>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</si>
  <si>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</si>
  <si>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</si>
  <si>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</si>
  <si>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</si>
  <si>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</si>
  <si>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</si>
  <si>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</si>
  <si>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</si>
  <si>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</si>
  <si>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</si>
  <si>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</si>
  <si>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</si>
  <si>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</si>
  <si>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</si>
  <si>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</si>
  <si>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</si>
  <si>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</si>
  <si>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</si>
  <si>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</si>
  <si>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</si>
  <si>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</si>
  <si>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</si>
  <si>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</si>
  <si>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</si>
  <si>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</si>
  <si>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</si>
  <si>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</si>
  <si>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</si>
  <si>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</si>
  <si>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</si>
  <si>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</si>
  <si>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</si>
  <si>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</si>
  <si>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</si>
  <si>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</si>
  <si>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</si>
  <si>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</si>
  <si>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</si>
  <si>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</si>
  <si>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</si>
  <si>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</si>
  <si>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</si>
  <si>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</si>
  <si>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</si>
  <si>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</si>
  <si>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</si>
  <si>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</si>
  <si>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</si>
  <si>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</si>
  <si>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</si>
  <si>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</si>
  <si>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</si>
  <si>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</si>
  <si>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</si>
  <si>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</si>
  <si>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</si>
  <si>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</si>
  <si>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</si>
  <si>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</si>
  <si>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</si>
  <si>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</si>
  <si>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</si>
  <si>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</si>
  <si>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</si>
  <si>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</si>
  <si>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</si>
  <si>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</si>
  <si>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</si>
  <si>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</si>
  <si>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</si>
  <si>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</si>
  <si>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</si>
  <si>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</si>
  <si>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</si>
  <si>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</si>
  <si>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</si>
  <si>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</si>
  <si>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</si>
  <si>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</si>
  <si>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</si>
  <si>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</si>
  <si>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</si>
  <si>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</si>
  <si>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</si>
  <si>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</si>
  <si>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</si>
  <si>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</si>
  <si>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</si>
  <si>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</si>
  <si>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</si>
  <si>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</si>
  <si>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</si>
  <si>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</si>
  <si>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</si>
  <si>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</si>
  <si>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</si>
  <si>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</si>
  <si>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</si>
  <si>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</si>
  <si>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</si>
  <si>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</si>
  <si>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</si>
  <si>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</si>
  <si>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</si>
  <si>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</si>
  <si>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</si>
  <si>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</si>
  <si>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</si>
  <si>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</si>
  <si>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</si>
  <si>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</si>
  <si>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</si>
  <si>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</si>
  <si>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</si>
  <si>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</si>
  <si>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</si>
  <si>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</si>
  <si>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</si>
  <si>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</si>
  <si>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</si>
  <si>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</si>
  <si>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</si>
  <si>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</si>
  <si>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</si>
  <si>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</si>
  <si>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</si>
  <si>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</si>
  <si>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</si>
  <si>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</si>
  <si>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</si>
  <si>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</si>
  <si>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</si>
  <si>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</si>
  <si>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</si>
  <si>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</si>
  <si>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</si>
  <si>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</si>
  <si>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</si>
  <si>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</si>
  <si>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</si>
  <si>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</si>
  <si>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</si>
  <si>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</si>
  <si>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</si>
  <si>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</si>
  <si>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</si>
  <si>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</si>
  <si>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</si>
  <si>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</si>
  <si>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</si>
  <si>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</si>
  <si>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</si>
  <si>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</si>
  <si>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</si>
  <si>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</si>
  <si>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</si>
  <si>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</si>
  <si>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</si>
  <si>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</si>
  <si>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</si>
  <si>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</si>
  <si>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</si>
  <si>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</si>
  <si>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</si>
  <si>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</si>
  <si>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</si>
  <si>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</si>
  <si>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</si>
  <si>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</si>
  <si>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</si>
  <si>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</si>
  <si>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</si>
  <si>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</si>
  <si>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</si>
  <si>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</si>
  <si>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</si>
  <si>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</si>
  <si>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</si>
  <si>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</si>
  <si>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</si>
  <si>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</si>
  <si>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</si>
  <si>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</si>
  <si>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</si>
  <si>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</si>
  <si>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</si>
  <si>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</si>
  <si>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</si>
  <si>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</si>
  <si>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</si>
  <si>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</si>
  <si>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</si>
  <si>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</si>
  <si>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</si>
  <si>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</si>
  <si>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</si>
  <si>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</si>
  <si>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</si>
  <si>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</si>
  <si>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</si>
  <si>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</si>
  <si>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</si>
  <si>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</si>
  <si>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</si>
  <si>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</si>
  <si>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</si>
  <si>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</si>
  <si>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</si>
  <si>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</si>
  <si>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</si>
  <si>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</si>
  <si>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</si>
  <si>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</si>
  <si>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</si>
  <si>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</si>
  <si>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</si>
  <si>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</si>
  <si>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</si>
  <si>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</si>
  <si>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</si>
  <si>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</si>
  <si>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</si>
  <si>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</si>
  <si>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</si>
  <si>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</si>
  <si>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</si>
  <si>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</si>
  <si>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</si>
  <si>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</si>
  <si>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</si>
  <si>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</si>
  <si>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</si>
  <si>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</si>
  <si>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</si>
  <si>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</si>
  <si>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</si>
  <si>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</si>
  <si>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</si>
  <si>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</si>
  <si>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</si>
  <si>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</si>
  <si>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</si>
  <si>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</si>
  <si>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</si>
  <si>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</si>
  <si>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</si>
  <si>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</si>
  <si>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</si>
  <si>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</si>
  <si>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</si>
  <si>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</si>
  <si>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</si>
  <si>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</si>
  <si>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</si>
  <si>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</si>
  <si>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</si>
  <si>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</si>
  <si>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</si>
  <si>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</si>
  <si>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</si>
  <si>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</si>
  <si>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</si>
  <si>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</si>
  <si>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</si>
  <si>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</si>
  <si>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</si>
  <si>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</si>
  <si>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</si>
  <si>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</si>
  <si>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</si>
  <si>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</si>
  <si>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</si>
  <si>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</si>
  <si>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</si>
  <si>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</si>
  <si>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</si>
  <si>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</si>
  <si>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</si>
  <si>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</si>
  <si>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</si>
  <si>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</si>
  <si>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</si>
  <si>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</si>
  <si>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</si>
  <si>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</si>
  <si>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</si>
  <si>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</si>
  <si>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</si>
  <si>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</si>
  <si>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</si>
  <si>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</si>
  <si>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</si>
  <si>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</si>
  <si>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</si>
  <si>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</si>
  <si>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</si>
  <si>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</si>
  <si>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</si>
  <si>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</si>
  <si>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</si>
  <si>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</si>
  <si>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</si>
  <si>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</si>
  <si>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</si>
  <si>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</si>
  <si>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</si>
  <si>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</si>
  <si>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</si>
  <si>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</si>
  <si>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</si>
  <si>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</si>
  <si>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</si>
  <si>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</si>
  <si>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</si>
  <si>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</si>
  <si>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</si>
  <si>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</si>
  <si>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</si>
  <si>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</si>
  <si>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</si>
  <si>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</si>
  <si>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</si>
  <si>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</si>
  <si>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</si>
  <si>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</si>
  <si>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</si>
  <si>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</si>
  <si>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</si>
  <si>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</si>
  <si>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</si>
  <si>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</si>
  <si>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</si>
  <si>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</si>
  <si>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</si>
  <si>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</si>
  <si>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</si>
  <si>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</si>
  <si>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</si>
  <si>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</si>
  <si>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</si>
  <si>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</si>
  <si>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</si>
  <si>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</si>
  <si>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</si>
  <si>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</si>
  <si>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</si>
  <si>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</si>
  <si>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</si>
  <si>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</si>
  <si>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</si>
  <si>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</si>
  <si>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</si>
  <si>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</si>
  <si>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</si>
  <si>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</si>
  <si>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</si>
  <si>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</si>
  <si>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</si>
  <si>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</si>
  <si>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</si>
  <si>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</si>
  <si>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</si>
  <si>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</si>
  <si>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</si>
  <si>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</si>
  <si>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</si>
  <si>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</si>
  <si>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</si>
  <si>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</si>
  <si>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</si>
  <si>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</si>
  <si>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</si>
  <si>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</si>
  <si>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</si>
  <si>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</si>
  <si>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</si>
  <si>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</si>
  <si>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</si>
  <si>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</si>
  <si>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</si>
  <si>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</si>
  <si>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</si>
  <si>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</si>
  <si>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</si>
  <si>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</si>
  <si>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</si>
  <si>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</si>
  <si>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</si>
  <si>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</si>
  <si>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</si>
  <si>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</si>
  <si>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</si>
  <si>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</si>
  <si>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</si>
  <si>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</si>
  <si>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</si>
  <si>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</si>
  <si>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</si>
  <si>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</si>
  <si>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</si>
  <si>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</si>
  <si>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</si>
  <si>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</si>
  <si>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</si>
  <si>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</si>
  <si>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</si>
  <si>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</si>
  <si>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</si>
  <si>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</si>
  <si>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</si>
  <si>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</si>
  <si>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</si>
  <si>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</si>
  <si>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</si>
  <si>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</si>
  <si>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</si>
  <si>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</si>
  <si>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</si>
  <si>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</si>
  <si>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</si>
  <si>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</si>
  <si>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</si>
  <si>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</si>
  <si>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</si>
  <si>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</si>
  <si>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</si>
  <si>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</si>
  <si>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</si>
  <si>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</si>
  <si>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</si>
  <si>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</si>
  <si>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</si>
  <si>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</si>
  <si>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</si>
  <si>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</si>
  <si>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</si>
  <si>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</si>
  <si>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</si>
  <si>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</si>
  <si>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</si>
  <si>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</si>
  <si>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</si>
  <si>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</si>
  <si>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</si>
  <si>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</si>
  <si>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</si>
  <si>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</si>
  <si>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</si>
  <si>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</si>
  <si>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</si>
  <si>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</si>
  <si>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</si>
  <si>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</si>
  <si>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</si>
  <si>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</si>
  <si>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</si>
  <si>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</si>
  <si>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</si>
  <si>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</si>
  <si>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</si>
  <si>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</si>
  <si>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</si>
  <si>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</si>
  <si>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</si>
  <si>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</si>
  <si>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</si>
  <si>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</si>
  <si>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</si>
  <si>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</si>
  <si>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</si>
  <si>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</si>
  <si>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</si>
  <si>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</si>
  <si>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</si>
  <si>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</si>
  <si>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</si>
  <si>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</si>
  <si>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</si>
  <si>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</si>
  <si>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</si>
  <si>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</si>
  <si>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</si>
  <si>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</si>
  <si>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</si>
  <si>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</si>
  <si>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</si>
  <si>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</si>
  <si>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</si>
  <si>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</si>
  <si>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</si>
  <si>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</si>
  <si>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</si>
  <si>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</si>
  <si>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</si>
  <si>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</si>
  <si>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</si>
  <si>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</si>
  <si>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</si>
  <si>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</si>
  <si>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</si>
  <si>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</si>
  <si>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</si>
  <si>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</si>
  <si>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</si>
  <si>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</si>
  <si>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</si>
  <si>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</si>
  <si>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</si>
  <si>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</si>
  <si>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</si>
  <si>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</si>
  <si>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</si>
  <si>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</si>
  <si>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</si>
  <si>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</si>
  <si>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</si>
  <si>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</si>
  <si>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</si>
  <si>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</si>
  <si>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</si>
  <si>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</si>
  <si>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</si>
  <si>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</si>
  <si>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</si>
  <si>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</si>
  <si>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</si>
  <si>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</si>
  <si>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</si>
  <si>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</si>
  <si>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</si>
  <si>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</si>
  <si>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</si>
  <si>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</si>
  <si>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</si>
  <si>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</si>
  <si>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</si>
  <si>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</si>
  <si>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</si>
  <si>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</si>
  <si>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</si>
  <si>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</si>
  <si>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</si>
  <si>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</si>
  <si>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</si>
  <si>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</si>
  <si>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</si>
  <si>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</si>
  <si>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</si>
  <si>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</si>
  <si>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</si>
  <si>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</si>
  <si>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</si>
  <si>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</si>
  <si>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</si>
  <si>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</si>
  <si>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</si>
  <si>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</si>
  <si>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</si>
  <si>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</si>
  <si>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</si>
  <si>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</si>
  <si>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</si>
  <si>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</si>
  <si>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</si>
  <si>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</si>
  <si>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</si>
  <si>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</si>
  <si>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</si>
  <si>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</si>
  <si>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</si>
  <si>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</si>
  <si>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</si>
  <si>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</si>
  <si>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</si>
  <si>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</si>
  <si>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</si>
  <si>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</si>
  <si>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</si>
  <si>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</si>
  <si>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</si>
  <si>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</si>
  <si>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</si>
  <si>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</si>
  <si>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</si>
  <si>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</si>
  <si>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</si>
  <si>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</si>
  <si>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</si>
  <si>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</si>
  <si>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</si>
  <si>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</si>
  <si>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</si>
  <si>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</si>
  <si>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</si>
  <si>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</si>
  <si>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</si>
  <si>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</si>
  <si>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</si>
  <si>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</si>
  <si>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</si>
  <si>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</si>
  <si>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</si>
  <si>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</si>
  <si>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</si>
  <si>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</si>
  <si>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</si>
  <si>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</si>
  <si>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</si>
  <si>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</si>
  <si>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</si>
  <si>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</si>
  <si>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</si>
  <si>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</si>
  <si>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</si>
  <si>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</si>
  <si>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</si>
  <si>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</si>
  <si>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</si>
  <si>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</si>
  <si>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</si>
  <si>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</si>
  <si>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</si>
  <si>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</si>
  <si>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</si>
  <si>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</si>
  <si>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</si>
  <si>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</si>
  <si>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</si>
  <si>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</si>
  <si>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</si>
  <si>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</si>
  <si>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</si>
  <si>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</si>
  <si>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</si>
  <si>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</si>
  <si>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</si>
  <si>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</si>
  <si>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</si>
  <si>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</si>
  <si>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</si>
  <si>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</si>
  <si>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</si>
  <si>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</si>
  <si>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</si>
  <si>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</si>
  <si>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</si>
  <si>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</si>
  <si>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</si>
  <si>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</si>
  <si>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</si>
  <si>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</si>
  <si>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</si>
  <si>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</si>
  <si>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</si>
  <si>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</si>
  <si>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</si>
  <si>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</si>
  <si>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</si>
  <si>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</si>
  <si>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</si>
  <si>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</si>
  <si>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</si>
  <si>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</si>
  <si>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</si>
  <si>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</si>
  <si>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</si>
  <si>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</si>
  <si>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</si>
  <si>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</si>
  <si>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</si>
  <si>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</si>
  <si>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</si>
  <si>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</si>
  <si>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</si>
  <si>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</si>
  <si>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</si>
  <si>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</si>
  <si>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</si>
  <si>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</si>
  <si>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</si>
  <si>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</si>
  <si>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</si>
  <si>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</si>
  <si>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</si>
  <si>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</si>
  <si>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</si>
  <si>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</si>
  <si>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</si>
  <si>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</si>
  <si>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</si>
  <si>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</si>
  <si>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</si>
  <si>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</si>
  <si>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</si>
  <si>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</si>
  <si>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</si>
  <si>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</si>
  <si>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</si>
  <si>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</si>
  <si>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</si>
  <si>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</si>
  <si>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</si>
  <si>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</si>
  <si>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</si>
  <si>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</si>
  <si>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</si>
  <si>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</si>
  <si>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</si>
  <si>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</si>
  <si>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</si>
  <si>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</si>
  <si>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</si>
  <si>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</si>
  <si>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</si>
  <si>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</si>
  <si>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</si>
  <si>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</si>
  <si>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</si>
  <si>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</si>
  <si>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</si>
  <si>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</si>
  <si>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</si>
  <si>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</si>
  <si>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</si>
  <si>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</si>
  <si>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</si>
  <si>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</si>
  <si>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</si>
  <si>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</si>
  <si>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</si>
  <si>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</si>
  <si>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</si>
  <si>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</si>
  <si>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</si>
  <si>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</si>
  <si>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</si>
  <si>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</si>
  <si>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</si>
  <si>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</si>
  <si>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</si>
  <si>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</si>
  <si>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</si>
  <si>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</si>
  <si>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</si>
  <si>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</si>
  <si>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</si>
  <si>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</si>
  <si>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</si>
  <si>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</si>
  <si>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</si>
  <si>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</si>
  <si>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</si>
  <si>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</si>
  <si>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</si>
  <si>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</si>
  <si>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</si>
  <si>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</si>
  <si>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</si>
  <si>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</si>
  <si>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</si>
  <si>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</si>
  <si>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</si>
  <si>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</si>
  <si>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</si>
  <si>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</si>
  <si>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</si>
  <si>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</si>
  <si>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</si>
  <si>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</si>
  <si>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</si>
  <si>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</si>
  <si>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</si>
  <si>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</si>
  <si>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</si>
  <si>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</si>
  <si>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</si>
  <si>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</si>
  <si>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</si>
  <si>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</si>
  <si>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</si>
  <si>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</si>
  <si>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</si>
  <si>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</si>
  <si>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</si>
  <si>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</si>
  <si>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</si>
  <si>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</si>
  <si>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</si>
  <si>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</si>
  <si>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</si>
  <si>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</si>
  <si>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</si>
  <si>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</si>
  <si>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</si>
  <si>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</si>
  <si>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</si>
  <si>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</si>
  <si>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</si>
  <si>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</si>
  <si>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</si>
  <si>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</si>
  <si>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</si>
  <si>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</si>
  <si>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</si>
  <si>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</si>
  <si>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</si>
  <si>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</si>
  <si>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</si>
  <si>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</si>
  <si>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</si>
  <si>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</si>
  <si>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</si>
  <si>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</si>
  <si>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</si>
  <si>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</si>
  <si>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</si>
  <si>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</si>
  <si>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</si>
  <si>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</si>
  <si>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</si>
  <si>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</si>
  <si>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</si>
  <si>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</si>
  <si>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</si>
  <si>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</si>
  <si>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</si>
  <si>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</si>
  <si>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</si>
  <si>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</si>
  <si>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</si>
  <si>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</si>
  <si>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</si>
  <si>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</si>
  <si>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</si>
  <si>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</si>
  <si>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</si>
  <si>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</si>
  <si>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</si>
  <si>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</si>
  <si>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</si>
  <si>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</si>
  <si>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</si>
  <si>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</si>
  <si>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</si>
  <si>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</si>
  <si>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</si>
  <si>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</si>
  <si>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</si>
  <si>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</si>
  <si>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</si>
  <si>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</si>
  <si>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</si>
  <si>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</si>
  <si>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</si>
  <si>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</si>
  <si>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</si>
  <si>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</si>
  <si>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</si>
  <si>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</si>
  <si>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</si>
  <si>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</si>
  <si>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</si>
  <si>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</si>
  <si>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</si>
  <si>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</si>
  <si>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</si>
  <si>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</si>
  <si>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</si>
  <si>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</si>
  <si>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</si>
  <si>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</si>
  <si>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</si>
  <si>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</si>
  <si>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</si>
  <si>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</si>
  <si>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</si>
  <si>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</si>
  <si>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</si>
  <si>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</si>
  <si>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</si>
  <si>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</si>
  <si>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</si>
  <si>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</si>
  <si>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</si>
  <si>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</si>
  <si>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</si>
  <si>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</si>
  <si>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</si>
  <si>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</si>
  <si>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</si>
  <si>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</si>
  <si>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</si>
  <si>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</si>
  <si>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</si>
  <si>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</si>
  <si>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</si>
  <si>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</si>
  <si>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</si>
  <si>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</si>
  <si>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</si>
  <si>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</si>
  <si>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</si>
  <si>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</si>
  <si>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</si>
  <si>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</si>
  <si>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</si>
  <si>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</si>
  <si>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</si>
  <si>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</si>
  <si>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</si>
  <si>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</si>
  <si>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</si>
  <si>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</si>
  <si>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</si>
  <si>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</si>
  <si>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</si>
  <si>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</si>
  <si>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</si>
  <si>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</si>
  <si>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</si>
  <si>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</si>
  <si>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</si>
  <si>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</si>
  <si>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</si>
  <si>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</si>
  <si>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</si>
  <si>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</si>
  <si>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</si>
  <si>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</si>
  <si>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</si>
  <si>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</si>
  <si>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</si>
  <si>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</si>
  <si>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</si>
  <si>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</si>
  <si>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</si>
  <si>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</si>
  <si>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</si>
  <si>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</si>
  <si>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</si>
  <si>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</si>
  <si>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</si>
  <si>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</si>
  <si>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</si>
  <si>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</si>
  <si>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</si>
  <si>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</si>
  <si>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</si>
  <si>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</si>
  <si>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</si>
  <si>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</si>
  <si>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</si>
  <si>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</si>
  <si>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</si>
  <si>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</si>
  <si>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</si>
  <si>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</si>
  <si>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</si>
  <si>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</si>
  <si>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</si>
  <si>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</si>
  <si>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</si>
  <si>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</si>
  <si>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</si>
  <si>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</si>
  <si>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</si>
  <si>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</si>
  <si>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</si>
  <si>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</si>
  <si>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</si>
  <si>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</si>
  <si>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</si>
  <si>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</si>
  <si>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</si>
  <si>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</si>
  <si>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</si>
  <si>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</si>
  <si>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</si>
  <si>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</si>
  <si>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</si>
  <si>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</si>
  <si>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</si>
  <si>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</si>
  <si>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</si>
  <si>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</si>
  <si>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</si>
  <si>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</si>
  <si>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</si>
  <si>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</si>
  <si>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</si>
  <si>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</si>
  <si>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</si>
  <si>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</si>
  <si>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</si>
  <si>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</si>
  <si>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</si>
  <si>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</si>
  <si>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</si>
  <si>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</si>
  <si>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</si>
  <si>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</si>
  <si>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</si>
  <si>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</si>
  <si>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</si>
  <si>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</si>
  <si>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</si>
  <si>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</si>
  <si>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</si>
  <si>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</si>
  <si>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</si>
  <si>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</si>
  <si>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</si>
  <si>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</si>
  <si>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</si>
  <si>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</si>
  <si>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</si>
  <si>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</si>
  <si>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</si>
  <si>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</si>
  <si>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</si>
  <si>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</si>
  <si>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</si>
  <si>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</si>
  <si>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</si>
  <si>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</si>
  <si>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</si>
  <si>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</si>
  <si>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</si>
  <si>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</si>
  <si>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</si>
  <si>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</si>
  <si>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</si>
  <si>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</si>
  <si>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</si>
  <si>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</si>
  <si>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</si>
  <si>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</si>
  <si>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</si>
  <si>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</si>
  <si>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</si>
  <si>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</si>
  <si>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</si>
  <si>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</si>
  <si>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</si>
  <si>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</si>
  <si>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</si>
  <si>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</si>
  <si>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</si>
  <si>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</si>
  <si>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</si>
  <si>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</si>
  <si>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</si>
  <si>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</si>
  <si>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</si>
  <si>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</si>
  <si>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</si>
  <si>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</si>
  <si>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</si>
  <si>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</si>
  <si>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</si>
  <si>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</si>
  <si>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</si>
  <si>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</si>
  <si>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</si>
  <si>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</si>
  <si>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</si>
  <si>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</si>
  <si>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</si>
  <si>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</si>
  <si>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</si>
  <si>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</si>
  <si>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</si>
  <si>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</si>
  <si>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</si>
  <si>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</si>
  <si>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</si>
  <si>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</si>
  <si>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</si>
  <si>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</si>
  <si>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</si>
  <si>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</si>
  <si>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</si>
  <si>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</si>
  <si>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</si>
  <si>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</si>
  <si>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</si>
  <si>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</si>
  <si>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</si>
  <si>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</si>
  <si>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</si>
  <si>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</si>
  <si>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</si>
  <si>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</si>
  <si>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</si>
  <si>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</si>
  <si>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</si>
  <si>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</si>
  <si>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</si>
  <si>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</si>
  <si>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</si>
  <si>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</si>
  <si>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</si>
  <si>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</si>
  <si>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</si>
  <si>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</si>
  <si>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</si>
  <si>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</si>
  <si>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</si>
  <si>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</si>
  <si>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</si>
  <si>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</si>
  <si>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</si>
  <si>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</si>
  <si>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</si>
  <si>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</si>
  <si>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</si>
  <si>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</si>
  <si>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</si>
  <si>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</si>
  <si>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</si>
  <si>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</si>
  <si>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</si>
  <si>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</si>
  <si>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</si>
  <si>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</si>
  <si>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</si>
  <si>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</si>
  <si>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</si>
  <si>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</si>
  <si>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</si>
  <si>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</si>
  <si>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</si>
  <si>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</si>
  <si>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</si>
  <si>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</si>
  <si>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</si>
  <si>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</si>
  <si>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</si>
  <si>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</si>
  <si>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</si>
  <si>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</si>
  <si>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</si>
  <si>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</si>
  <si>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</si>
  <si>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</si>
  <si>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</si>
  <si>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</si>
  <si>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</si>
  <si>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</si>
  <si>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</si>
  <si>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</si>
  <si>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</si>
  <si>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</si>
  <si>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</si>
  <si>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</si>
  <si>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</si>
  <si>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</si>
  <si>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</si>
  <si>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</si>
  <si>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</si>
  <si>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</si>
  <si>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</si>
  <si>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</si>
  <si>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</si>
  <si>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</si>
  <si>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</si>
  <si>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</si>
  <si>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</si>
  <si>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</si>
  <si>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</si>
  <si>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</si>
  <si>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</si>
  <si>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</si>
  <si>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</si>
  <si>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</si>
  <si>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</si>
  <si>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</si>
  <si>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</si>
  <si>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</si>
  <si>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</si>
  <si>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</si>
  <si>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</si>
  <si>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</si>
  <si>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</si>
  <si>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</si>
  <si>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</si>
  <si>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</si>
  <si>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</si>
  <si>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</si>
  <si>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</si>
  <si>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</si>
  <si>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</si>
  <si>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</si>
  <si>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</si>
  <si>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</si>
  <si>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</si>
  <si>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</si>
  <si>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</si>
  <si>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</si>
  <si>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</si>
  <si>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</si>
  <si>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</si>
  <si>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</si>
  <si>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</si>
  <si>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</si>
  <si>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</si>
  <si>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</si>
  <si>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</si>
  <si>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</si>
  <si>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</si>
  <si>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</si>
  <si>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</si>
  <si>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</si>
  <si>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</si>
  <si>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</si>
  <si>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</si>
  <si>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</si>
  <si>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</si>
  <si>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</si>
  <si>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</si>
  <si>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</si>
  <si>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</si>
  <si>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</si>
  <si>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</si>
  <si>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</si>
  <si>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</si>
  <si>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</si>
  <si>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</si>
  <si>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</si>
  <si>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</si>
  <si>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</si>
  <si>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</si>
  <si>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</si>
  <si>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</si>
  <si>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</si>
  <si>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</si>
  <si>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</si>
  <si>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</si>
  <si>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</si>
  <si>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</si>
  <si>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</si>
  <si>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</si>
  <si>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</si>
  <si>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</si>
  <si>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</si>
  <si>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</si>
  <si>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</si>
  <si>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</si>
  <si>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</si>
  <si>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</si>
  <si>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</si>
  <si>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</si>
  <si>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</si>
  <si>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</si>
  <si>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</si>
  <si>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</si>
  <si>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</si>
  <si>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</si>
  <si>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</si>
  <si>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</si>
  <si>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</si>
  <si>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</si>
  <si>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</si>
  <si>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</si>
  <si>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</si>
  <si>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</si>
  <si>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</si>
  <si>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</si>
  <si>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</si>
  <si>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</si>
  <si>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</si>
  <si>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</si>
  <si>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</si>
  <si>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</si>
  <si>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</si>
  <si>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</si>
  <si>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</si>
  <si>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</si>
  <si>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</si>
  <si>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</si>
  <si>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</si>
  <si>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</si>
  <si>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</si>
  <si>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</si>
  <si>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</si>
  <si>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</si>
  <si>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</si>
  <si>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</si>
  <si>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</si>
  <si>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</si>
  <si>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</si>
  <si>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</si>
  <si>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</si>
  <si>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</si>
  <si>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</si>
  <si>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</si>
  <si>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</si>
  <si>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</si>
  <si>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</si>
  <si>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</si>
  <si>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</si>
  <si>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</si>
  <si>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</si>
  <si>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</si>
  <si>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</si>
  <si>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</si>
  <si>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</si>
  <si>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</si>
  <si>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</si>
  <si>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</si>
  <si>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</si>
  <si>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</si>
  <si>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</si>
  <si>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</si>
  <si>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</si>
  <si>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</si>
  <si>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</si>
  <si>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</si>
  <si>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</si>
  <si>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</si>
  <si>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</si>
  <si>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</si>
  <si>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</si>
  <si>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</si>
  <si>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</si>
  <si>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</si>
  <si>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</si>
  <si>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</si>
  <si>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</si>
  <si>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</si>
  <si>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</si>
  <si>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</si>
  <si>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</si>
  <si>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</si>
  <si>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</si>
  <si>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</si>
  <si>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</si>
  <si>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</si>
  <si>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</si>
  <si>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</si>
  <si>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</si>
  <si>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</si>
  <si>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</si>
  <si>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</si>
  <si>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</si>
  <si>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</si>
  <si>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</si>
  <si>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</si>
  <si>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</si>
  <si>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</si>
  <si>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</si>
  <si>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</si>
  <si>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</si>
  <si>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</si>
  <si>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</si>
  <si>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</si>
  <si>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</si>
  <si>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</si>
  <si>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</si>
  <si>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</si>
  <si>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</si>
  <si>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</si>
  <si>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</si>
  <si>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</si>
  <si>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</si>
  <si>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</si>
  <si>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</si>
  <si>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</si>
  <si>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</si>
  <si>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</si>
  <si>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</si>
  <si>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</si>
  <si>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</si>
  <si>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</si>
  <si>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</si>
  <si>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</si>
  <si>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</si>
  <si>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</si>
  <si>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</si>
  <si>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</si>
  <si>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</si>
  <si>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</si>
  <si>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</si>
  <si>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</si>
  <si>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</si>
  <si>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</si>
  <si>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</si>
  <si>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</si>
  <si>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</si>
  <si>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</si>
  <si>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</si>
  <si>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</si>
  <si>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</si>
  <si>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</si>
  <si>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</si>
  <si>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</si>
  <si>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</si>
  <si>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</si>
  <si>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</si>
  <si>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</si>
  <si>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</si>
  <si>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</si>
  <si>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</si>
  <si>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</si>
  <si>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</si>
  <si>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</si>
  <si>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</si>
  <si>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</si>
  <si>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</si>
  <si>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</si>
  <si>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</si>
  <si>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</si>
  <si>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</si>
  <si>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</si>
  <si>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</si>
  <si>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</si>
  <si>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</si>
  <si>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</si>
  <si>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</si>
  <si>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</si>
  <si>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</si>
  <si>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</si>
  <si>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</si>
  <si>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</si>
  <si>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</si>
  <si>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</si>
  <si>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</si>
  <si>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</si>
  <si>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</si>
  <si>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</si>
  <si>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</si>
  <si>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</si>
  <si>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</si>
  <si>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</si>
  <si>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</si>
  <si>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</si>
  <si>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</si>
  <si>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</si>
  <si>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</si>
  <si>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</si>
  <si>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</si>
  <si>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</si>
  <si>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</si>
  <si>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</si>
  <si>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</si>
  <si>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</si>
  <si>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</si>
  <si>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</si>
  <si>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</si>
  <si>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</si>
  <si>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</si>
  <si>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</si>
  <si>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</si>
  <si>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</si>
  <si>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</si>
  <si>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</si>
  <si>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</si>
  <si>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</si>
  <si>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</si>
  <si>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</si>
  <si>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</si>
  <si>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</si>
  <si>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</si>
  <si>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</si>
  <si>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</si>
  <si>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</si>
  <si>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</si>
  <si>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</si>
  <si>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</si>
  <si>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</si>
  <si>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</si>
  <si>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</si>
  <si>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</si>
  <si>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</si>
  <si>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</si>
  <si>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</si>
  <si>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</si>
  <si>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</si>
  <si>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</si>
  <si>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</si>
  <si>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</si>
  <si>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</si>
  <si>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</si>
  <si>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</si>
  <si>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</si>
  <si>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</si>
  <si>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</si>
  <si>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</si>
  <si>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</si>
  <si>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</si>
  <si>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</si>
  <si>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</si>
  <si>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</si>
  <si>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</si>
  <si>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</si>
  <si>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</si>
  <si>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</si>
  <si>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</si>
  <si>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</si>
  <si>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</si>
  <si>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</si>
  <si>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</si>
  <si>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</si>
  <si>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</si>
  <si>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</si>
  <si>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</si>
  <si>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</si>
  <si>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</si>
  <si>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</si>
  <si>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</si>
  <si>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</si>
  <si>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</si>
  <si>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</si>
  <si>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</si>
  <si>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</si>
  <si>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</si>
  <si>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</si>
  <si>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</si>
  <si>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</si>
  <si>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</si>
  <si>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</si>
  <si>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</si>
  <si>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</si>
  <si>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</si>
  <si>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</si>
  <si>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</si>
  <si>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</si>
  <si>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</si>
  <si>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</si>
  <si>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</si>
  <si>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</si>
  <si>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</si>
  <si>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</si>
  <si>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</si>
  <si>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</si>
  <si>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</si>
  <si>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</si>
  <si>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</si>
  <si>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</si>
  <si>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</si>
  <si>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</si>
  <si>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</si>
  <si>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</si>
  <si>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</si>
  <si>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</si>
  <si>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</si>
  <si>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</si>
  <si>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</si>
  <si>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</si>
  <si>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</si>
  <si>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</si>
  <si>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</si>
  <si>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</si>
  <si>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</si>
  <si>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</si>
  <si>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</si>
  <si>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</si>
  <si>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</si>
  <si>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</si>
  <si>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</si>
  <si>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</si>
  <si>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</si>
  <si>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</si>
  <si>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</si>
  <si>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</si>
  <si>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</si>
  <si>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</si>
  <si>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</si>
  <si>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</si>
  <si>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</si>
  <si>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</si>
  <si>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</si>
  <si>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</si>
  <si>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</si>
  <si>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</si>
  <si>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</si>
  <si>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</si>
  <si>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</si>
  <si>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</si>
  <si>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</si>
  <si>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</si>
  <si>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</si>
  <si>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</si>
  <si>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</si>
  <si>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</si>
  <si>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</si>
  <si>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</si>
  <si>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</si>
  <si>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</si>
  <si>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</si>
  <si>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</si>
  <si>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</si>
  <si>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</si>
  <si>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</si>
  <si>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</si>
  <si>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</si>
  <si>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</si>
  <si>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</si>
  <si>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</si>
  <si>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</si>
  <si>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</si>
  <si>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</si>
  <si>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</si>
  <si>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</si>
  <si>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</si>
  <si>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</si>
  <si>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</si>
  <si>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</si>
  <si>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</si>
  <si>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</si>
  <si>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</si>
  <si>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</si>
  <si>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</si>
  <si>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</si>
  <si>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</si>
  <si>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</si>
  <si>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</si>
  <si>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</si>
  <si>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</si>
  <si>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</si>
  <si>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</si>
  <si>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</si>
  <si>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</si>
  <si>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</si>
  <si>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</si>
  <si>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</si>
  <si>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</si>
  <si>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</si>
  <si>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</si>
  <si>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</si>
  <si>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</si>
  <si>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</si>
  <si>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</si>
  <si>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</si>
  <si>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</si>
  <si>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</si>
  <si>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</si>
  <si>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</si>
  <si>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</si>
  <si>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</si>
  <si>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</si>
  <si>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</si>
  <si>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</si>
  <si>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</si>
  <si>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</si>
  <si>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</si>
  <si>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</si>
  <si>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</si>
  <si>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</si>
  <si>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</si>
  <si>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</si>
  <si>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</si>
  <si>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</si>
  <si>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</si>
  <si>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</si>
  <si>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</si>
  <si>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</si>
  <si>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</si>
  <si>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</si>
  <si>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</si>
  <si>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</si>
  <si>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</si>
  <si>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</si>
  <si>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</si>
  <si>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</si>
  <si>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</si>
  <si>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</si>
  <si>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</si>
  <si>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</si>
  <si>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</si>
  <si>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</si>
  <si>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</si>
  <si>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</si>
  <si>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</si>
  <si>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</si>
  <si>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</si>
  <si>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</si>
  <si>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</si>
  <si>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</si>
  <si>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</si>
  <si>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</si>
  <si>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</si>
  <si>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</si>
  <si>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</si>
  <si>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</si>
  <si>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</si>
  <si>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</si>
  <si>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</si>
  <si>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</si>
  <si>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</si>
  <si>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</si>
  <si>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</si>
  <si>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</si>
  <si>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</si>
  <si>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</si>
  <si>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</si>
  <si>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</si>
  <si>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</si>
  <si>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</si>
  <si>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</si>
  <si>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</si>
  <si>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</si>
  <si>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</si>
  <si>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</si>
  <si>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</si>
  <si>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</si>
  <si>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</si>
  <si>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</si>
  <si>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</si>
  <si>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</si>
  <si>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</si>
  <si>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</si>
  <si>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</si>
  <si>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</si>
  <si>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</si>
  <si>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</si>
  <si>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</si>
  <si>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</si>
  <si>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</si>
  <si>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</si>
  <si>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</si>
  <si>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</si>
  <si>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</si>
  <si>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</si>
  <si>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</si>
  <si>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</si>
  <si>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</si>
  <si>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</si>
  <si>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</si>
  <si>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</si>
  <si>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</si>
  <si>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</si>
  <si>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</si>
  <si>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</si>
  <si>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</si>
  <si>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</si>
  <si>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</si>
  <si>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</si>
  <si>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</si>
  <si>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</si>
  <si>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</si>
  <si>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</si>
  <si>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</si>
  <si>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</si>
  <si>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</si>
  <si>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</si>
  <si>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</si>
  <si>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</si>
  <si>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</si>
  <si>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</si>
  <si>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</si>
  <si>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</si>
  <si>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</si>
  <si>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</si>
  <si>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</si>
  <si>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</si>
  <si>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</si>
  <si>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</si>
  <si>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</si>
  <si>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</si>
  <si>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</si>
  <si>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</si>
  <si>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</si>
  <si>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</si>
  <si>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</si>
  <si>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</si>
  <si>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</si>
  <si>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</si>
  <si>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</si>
  <si>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</si>
  <si>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</si>
  <si>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</si>
  <si>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</si>
  <si>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</si>
  <si>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</si>
  <si>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</si>
  <si>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</si>
  <si>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</si>
  <si>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</si>
  <si>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</si>
  <si>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</si>
  <si>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</si>
  <si>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</si>
  <si>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</si>
  <si>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</si>
  <si>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</si>
  <si>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</si>
  <si>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</si>
  <si>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</si>
  <si>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</si>
  <si>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</si>
  <si>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</si>
  <si>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</si>
  <si>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</si>
  <si>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</si>
  <si>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</si>
  <si>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</si>
  <si>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</si>
  <si>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</si>
  <si>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</si>
  <si>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</si>
  <si>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</si>
  <si>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</si>
  <si>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</si>
  <si>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</si>
  <si>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</si>
  <si>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</si>
  <si>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</si>
  <si>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</si>
  <si>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</si>
  <si>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</si>
  <si>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</si>
  <si>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</si>
  <si>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</si>
  <si>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</si>
  <si>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</si>
  <si>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</si>
  <si>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</si>
  <si>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</si>
  <si>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</si>
  <si>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</si>
  <si>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</si>
  <si>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</si>
  <si>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</si>
  <si>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</si>
  <si>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</si>
  <si>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</si>
  <si>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</si>
  <si>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</si>
  <si>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</si>
  <si>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</si>
  <si>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</si>
  <si>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</si>
  <si>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</si>
  <si>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</si>
  <si>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</si>
  <si>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</si>
  <si>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</si>
  <si>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</si>
  <si>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</si>
  <si>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</si>
  <si>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</si>
  <si>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</si>
  <si>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</si>
  <si>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</si>
  <si>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</si>
  <si>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</si>
  <si>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</si>
  <si>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</si>
  <si>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</si>
  <si>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</si>
  <si>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</si>
  <si>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</si>
  <si>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</si>
  <si>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</si>
  <si>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</si>
  <si>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</si>
  <si>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</si>
  <si>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</si>
  <si>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</si>
  <si>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</si>
  <si>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</si>
  <si>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</si>
  <si>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</si>
  <si>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</si>
  <si>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</si>
  <si>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</si>
  <si>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</si>
  <si>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</si>
  <si>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</si>
  <si>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</si>
  <si>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</si>
  <si>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</si>
  <si>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</si>
  <si>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</si>
  <si>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</si>
  <si>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</si>
  <si>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</si>
  <si>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</si>
  <si>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</si>
  <si>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</si>
  <si>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</si>
  <si>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</si>
  <si>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</si>
  <si>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</si>
  <si>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</si>
  <si>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</si>
  <si>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</si>
  <si>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</si>
  <si>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</si>
  <si>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</si>
  <si>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</si>
  <si>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</si>
  <si>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</si>
  <si>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</si>
  <si>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</si>
  <si>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</si>
  <si>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</si>
  <si>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</si>
  <si>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</si>
  <si>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</si>
  <si>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</si>
  <si>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</si>
  <si>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</si>
  <si>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</si>
  <si>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</si>
  <si>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</si>
  <si>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</si>
  <si>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</si>
  <si>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</si>
  <si>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</si>
  <si>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</si>
  <si>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</si>
  <si>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</si>
  <si>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</si>
  <si>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</si>
  <si>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</si>
  <si>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</si>
  <si>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</si>
  <si>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</si>
  <si>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</si>
  <si>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</si>
  <si>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</si>
  <si>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</si>
  <si>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</si>
  <si>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</si>
  <si>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</si>
  <si>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</si>
  <si>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</si>
  <si>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</si>
  <si>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</si>
  <si>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</si>
  <si>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</si>
  <si>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</si>
  <si>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</si>
  <si>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</si>
  <si>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</si>
  <si>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</si>
  <si>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</si>
  <si>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</si>
  <si>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</si>
  <si>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</si>
  <si>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</si>
  <si>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</si>
  <si>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</si>
  <si>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</si>
  <si>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</si>
  <si>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</si>
  <si>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</si>
  <si>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</si>
  <si>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</si>
  <si>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</si>
  <si>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</si>
  <si>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</si>
  <si>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</si>
  <si>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</si>
  <si>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</si>
  <si>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</si>
  <si>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</si>
  <si>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</si>
  <si>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</si>
  <si>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</si>
  <si>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</si>
  <si>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</si>
  <si>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</si>
  <si>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</si>
  <si>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</si>
  <si>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</si>
  <si>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</si>
  <si>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</si>
  <si>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</si>
  <si>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</si>
  <si>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</si>
  <si>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</si>
  <si>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</si>
  <si>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</si>
  <si>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</si>
  <si>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</si>
  <si>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</si>
  <si>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</si>
  <si>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</si>
  <si>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</si>
  <si>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</si>
  <si>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</si>
  <si>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</si>
  <si>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</si>
  <si>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</si>
  <si>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</si>
  <si>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</si>
  <si>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</si>
  <si>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</si>
  <si>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</si>
  <si>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</si>
  <si>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</si>
  <si>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</si>
  <si>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</si>
  <si>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</si>
  <si>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</si>
  <si>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</si>
  <si>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</si>
  <si>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</si>
  <si>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</si>
  <si>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</si>
  <si>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</si>
  <si>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</si>
  <si>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</si>
  <si>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</si>
  <si>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</si>
  <si>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</si>
  <si>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</si>
  <si>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</si>
  <si>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</si>
  <si>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</si>
  <si>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</si>
  <si>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</si>
  <si>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</si>
  <si>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</si>
  <si>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</si>
  <si>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</si>
  <si>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</si>
  <si>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</si>
  <si>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</si>
  <si>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</si>
  <si>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</si>
  <si>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</si>
  <si>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</si>
  <si>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</si>
  <si>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</si>
  <si>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</si>
  <si>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</si>
  <si>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</si>
  <si>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</si>
  <si>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</si>
  <si>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</si>
  <si>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</si>
  <si>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</si>
  <si>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</si>
  <si>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</si>
  <si>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</si>
  <si>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</si>
  <si>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</si>
  <si>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</si>
  <si>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</si>
  <si>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</si>
  <si>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</si>
  <si>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</si>
  <si>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</si>
  <si>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</si>
  <si>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</si>
  <si>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</si>
  <si>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</si>
  <si>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</si>
  <si>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</si>
  <si>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</si>
  <si>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</si>
  <si>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</si>
  <si>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</si>
  <si>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</si>
  <si>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</si>
  <si>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</si>
  <si>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</si>
  <si>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</si>
  <si>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</si>
  <si>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</si>
  <si>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</si>
  <si>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</si>
  <si>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</si>
  <si>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</si>
  <si>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</si>
  <si>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</si>
  <si>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</si>
  <si>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</si>
  <si>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</si>
  <si>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</si>
  <si>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</si>
  <si>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</si>
  <si>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</si>
  <si>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</si>
  <si>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</si>
  <si>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</si>
  <si>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</si>
  <si>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</si>
  <si>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</si>
  <si>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</si>
  <si>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</si>
  <si>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</si>
  <si>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</si>
  <si>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</si>
  <si>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</si>
  <si>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</si>
  <si>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</si>
  <si>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</si>
  <si>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</si>
  <si>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</si>
  <si>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</si>
  <si>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</si>
  <si>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</si>
  <si>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</si>
  <si>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</si>
  <si>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</si>
  <si>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</si>
  <si>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</si>
  <si>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</si>
  <si>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</si>
  <si>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</si>
  <si>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</si>
  <si>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</si>
  <si>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</si>
  <si>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</si>
  <si>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</si>
  <si>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</si>
  <si>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</si>
  <si>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</si>
  <si>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</si>
  <si>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</si>
  <si>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</si>
  <si>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</si>
  <si>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</si>
  <si>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</si>
  <si>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</si>
  <si>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</si>
  <si>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</si>
  <si>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</si>
  <si>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</si>
  <si>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</si>
  <si>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</si>
  <si>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</si>
  <si>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</si>
  <si>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</si>
  <si>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</si>
  <si>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</si>
  <si>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</si>
  <si>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</si>
  <si>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</si>
  <si>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</si>
  <si>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</si>
  <si>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</si>
  <si>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</si>
  <si>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</si>
  <si>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</si>
  <si>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</si>
  <si>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</si>
  <si>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</si>
  <si>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</si>
  <si>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</si>
  <si>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</si>
  <si>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</si>
  <si>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</si>
  <si>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</si>
  <si>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</si>
  <si>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</si>
  <si>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</si>
  <si>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</si>
  <si>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</si>
  <si>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</si>
  <si>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</si>
  <si>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</si>
  <si>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</si>
  <si>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</si>
  <si>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</si>
  <si>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</si>
  <si>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</si>
  <si>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</si>
  <si>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</si>
  <si>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</si>
  <si>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</si>
  <si>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</si>
  <si>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</si>
  <si>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</si>
  <si>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</si>
  <si>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</si>
  <si>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</si>
  <si>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</si>
  <si>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</si>
  <si>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</si>
  <si>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</si>
  <si>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</si>
  <si>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</si>
  <si>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</si>
  <si>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</si>
  <si>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</si>
  <si>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</si>
  <si>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</si>
  <si>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</si>
  <si>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</si>
  <si>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</si>
  <si>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</si>
  <si>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</si>
  <si>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</si>
  <si>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</si>
  <si>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</si>
  <si>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</si>
  <si>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</si>
  <si>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</si>
  <si>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</si>
  <si>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</si>
  <si>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</si>
  <si>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</si>
  <si>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</si>
  <si>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</si>
  <si>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</si>
  <si>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</si>
  <si>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</si>
  <si>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</si>
  <si>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</si>
  <si>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</si>
  <si>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</si>
  <si>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</si>
  <si>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</si>
  <si>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</si>
  <si>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</si>
  <si>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</si>
  <si>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</si>
  <si>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</si>
  <si>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</si>
  <si>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</si>
  <si>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</si>
  <si>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</si>
  <si>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</si>
  <si>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</si>
  <si>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</si>
  <si>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</si>
  <si>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</si>
  <si>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</si>
  <si>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</si>
  <si>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</si>
  <si>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</si>
  <si>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</si>
  <si>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</si>
  <si>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</si>
  <si>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</si>
  <si>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</si>
  <si>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</si>
  <si>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</si>
  <si>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</si>
  <si>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</si>
  <si>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</si>
  <si>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</si>
  <si>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</si>
  <si>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</si>
  <si>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</si>
  <si>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</si>
  <si>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</si>
  <si>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</si>
  <si>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</si>
  <si>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</si>
  <si>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</si>
  <si>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</si>
  <si>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</si>
  <si>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</si>
  <si>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</si>
  <si>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</si>
  <si>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</si>
  <si>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</si>
  <si>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</si>
  <si>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</si>
  <si>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</si>
  <si>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</si>
  <si>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</si>
  <si>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</si>
  <si>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</si>
  <si>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</si>
  <si>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</si>
  <si>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</si>
  <si>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</si>
  <si>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</si>
  <si>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</si>
  <si>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</si>
  <si>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</si>
  <si>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</si>
  <si>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</si>
  <si>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</si>
  <si>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</si>
  <si>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</si>
  <si>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</si>
  <si>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</si>
  <si>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</si>
  <si>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</si>
  <si>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</si>
  <si>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</si>
  <si>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</si>
  <si>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</si>
  <si>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</si>
  <si>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</si>
  <si>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</si>
  <si>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</si>
  <si>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</si>
  <si>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</si>
  <si>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</si>
  <si>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</si>
  <si>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</si>
  <si>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</si>
  <si>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</si>
  <si>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</si>
  <si>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</si>
  <si>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</si>
  <si>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</si>
  <si>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</si>
  <si>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</si>
  <si>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</si>
  <si>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</si>
  <si>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</si>
  <si>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</si>
  <si>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</si>
  <si>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</si>
  <si>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</si>
  <si>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</si>
  <si>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</si>
  <si>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</si>
  <si>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</si>
  <si>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</si>
  <si>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</si>
  <si>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</si>
  <si>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</si>
  <si>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</si>
  <si>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</si>
  <si>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</si>
  <si>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</si>
  <si>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</si>
  <si>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</si>
  <si>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</si>
  <si>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</si>
  <si>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</si>
  <si>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</si>
  <si>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</si>
  <si>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</si>
  <si>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</si>
  <si>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</si>
  <si>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</si>
  <si>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</si>
  <si>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</si>
  <si>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</si>
  <si>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</si>
  <si>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</si>
  <si>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</si>
  <si>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</si>
  <si>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</si>
  <si>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</si>
  <si>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</si>
  <si>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</si>
  <si>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</si>
  <si>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</si>
  <si>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</si>
  <si>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</si>
  <si>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</si>
  <si>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</si>
  <si>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</si>
  <si>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</si>
  <si>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</si>
  <si>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</si>
  <si>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</si>
  <si>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</si>
  <si>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</si>
  <si>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</si>
  <si>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</si>
  <si>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</si>
  <si>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</si>
  <si>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</si>
  <si>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</si>
  <si>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</si>
  <si>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</si>
  <si>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</si>
  <si>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</si>
  <si>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</si>
  <si>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</si>
  <si>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</si>
  <si>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</si>
  <si>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</si>
  <si>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</si>
  <si>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</si>
  <si>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</si>
  <si>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</si>
  <si>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</si>
  <si>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</si>
  <si>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</si>
  <si>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</si>
  <si>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</si>
  <si>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</si>
  <si>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</si>
  <si>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</si>
  <si>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</si>
  <si>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</si>
  <si>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</si>
  <si>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</si>
  <si>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</si>
  <si>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</si>
  <si>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</si>
  <si>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</si>
  <si>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</si>
  <si>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</si>
  <si>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</si>
  <si>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</si>
  <si>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</si>
  <si>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</si>
  <si>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</si>
  <si>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</si>
  <si>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</si>
  <si>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</si>
  <si>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</si>
  <si>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</si>
  <si>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</si>
  <si>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</si>
  <si>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</si>
  <si>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</si>
  <si>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</si>
  <si>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</si>
  <si>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</si>
  <si>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</si>
  <si>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</si>
  <si>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</si>
  <si>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</si>
  <si>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</si>
  <si>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</si>
  <si>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</si>
  <si>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</si>
  <si>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</si>
  <si>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</si>
  <si>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</si>
  <si>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</si>
  <si>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</si>
  <si>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</si>
  <si>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</si>
  <si>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</si>
  <si>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</si>
  <si>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</si>
  <si>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</si>
  <si>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</si>
  <si>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</si>
  <si>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</si>
  <si>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</si>
  <si>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</si>
  <si>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</si>
  <si>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</si>
  <si>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</si>
  <si>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</si>
  <si>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</si>
  <si>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</si>
  <si>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</si>
  <si>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</si>
  <si>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</si>
  <si>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</si>
  <si>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</si>
  <si>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</si>
  <si>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</si>
  <si>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</si>
  <si>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</si>
  <si>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</si>
  <si>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</si>
  <si>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</si>
  <si>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</si>
  <si>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</si>
  <si>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</si>
  <si>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</si>
  <si>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</si>
  <si>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</si>
  <si>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</si>
  <si>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</si>
  <si>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</si>
  <si>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</si>
  <si>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</si>
  <si>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</si>
  <si>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</si>
  <si>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</si>
  <si>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</si>
  <si>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</si>
  <si>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</si>
  <si>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</si>
  <si>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</si>
  <si>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</si>
  <si>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</si>
  <si>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</si>
  <si>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</si>
  <si>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</si>
  <si>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</si>
  <si>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</si>
  <si>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</si>
  <si>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</si>
  <si>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</si>
  <si>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</si>
  <si>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</si>
  <si>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</si>
  <si>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</si>
  <si>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</si>
  <si>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</si>
  <si>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</si>
  <si>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</si>
  <si>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</si>
  <si>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</si>
  <si>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</si>
  <si>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</si>
  <si>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</si>
  <si>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</si>
  <si>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</si>
  <si>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</si>
  <si>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</si>
  <si>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</si>
  <si>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</si>
  <si>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</si>
  <si>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</si>
  <si>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</si>
  <si>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</si>
  <si>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</si>
  <si>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</si>
  <si>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</si>
  <si>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</si>
  <si>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</si>
  <si>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</si>
  <si>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</si>
  <si>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</si>
  <si>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</si>
  <si>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</si>
  <si>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</si>
  <si>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</si>
  <si>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</si>
  <si>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</si>
  <si>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</si>
  <si>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</si>
  <si>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</si>
  <si>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</si>
  <si>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</si>
  <si>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</si>
  <si>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</si>
  <si>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</si>
  <si>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</si>
  <si>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</si>
  <si>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</si>
  <si>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</si>
  <si>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</si>
  <si>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</si>
  <si>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</si>
  <si>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</si>
  <si>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</si>
  <si>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</si>
  <si>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</si>
  <si>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</si>
  <si>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</si>
  <si>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</si>
  <si>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</si>
  <si>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</si>
  <si>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</si>
  <si>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</si>
  <si>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</si>
  <si>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</si>
  <si>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</si>
  <si>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</si>
  <si>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</si>
  <si>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</si>
  <si>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</si>
  <si>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</si>
  <si>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</si>
  <si>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</si>
  <si>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</si>
  <si>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</si>
  <si>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</si>
  <si>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</si>
  <si>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</si>
  <si>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</si>
  <si>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</si>
  <si>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</si>
  <si>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</si>
  <si>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</si>
  <si>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</si>
  <si>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</si>
  <si>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</si>
  <si>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</si>
  <si>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</si>
  <si>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</si>
  <si>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</si>
  <si>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</si>
  <si>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</si>
  <si>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</si>
  <si>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</si>
  <si>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</si>
  <si>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</si>
  <si>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</si>
  <si>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</si>
  <si>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</si>
  <si>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</si>
  <si>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</si>
  <si>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</si>
  <si>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</si>
  <si>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</si>
  <si>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</si>
  <si>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</si>
  <si>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</si>
  <si>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</si>
  <si>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</si>
  <si>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</si>
  <si>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</si>
  <si>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</si>
  <si>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</si>
  <si>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</si>
  <si>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</si>
  <si>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</si>
  <si>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</si>
  <si>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</si>
  <si>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</si>
  <si>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</si>
  <si>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</si>
  <si>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</si>
  <si>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</si>
  <si>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</si>
  <si>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</si>
  <si>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</si>
  <si>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</si>
  <si>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</si>
  <si>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</si>
  <si>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</si>
  <si>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</si>
  <si>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</si>
  <si>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</si>
  <si>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</si>
  <si>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</si>
  <si>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</si>
  <si>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</si>
  <si>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</si>
  <si>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</si>
  <si>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</si>
  <si>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</si>
  <si>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</si>
  <si>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</si>
  <si>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</si>
  <si>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</si>
  <si>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</si>
  <si>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</si>
  <si>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</si>
  <si>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</si>
  <si>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</si>
  <si>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</si>
  <si>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</si>
  <si>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</si>
  <si>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</si>
  <si>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</si>
  <si>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</si>
  <si>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</si>
  <si>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</si>
  <si>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</si>
  <si>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</si>
  <si>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</si>
  <si>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</si>
  <si>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</si>
  <si>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</si>
  <si>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</si>
  <si>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</si>
  <si>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</si>
  <si>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</si>
  <si>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</si>
  <si>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</si>
  <si>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</si>
  <si>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</si>
  <si>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</si>
  <si>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</si>
  <si>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</si>
  <si>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</si>
  <si>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</si>
  <si>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</si>
  <si>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</si>
  <si>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</si>
  <si>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</si>
  <si>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</si>
  <si>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</si>
  <si>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</si>
  <si>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</si>
  <si>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</si>
  <si>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</si>
  <si>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</si>
  <si>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</si>
  <si>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</si>
  <si>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</si>
  <si>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</si>
  <si>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</si>
  <si>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</si>
  <si>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</si>
  <si>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</si>
  <si>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</si>
  <si>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</si>
  <si>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</si>
  <si>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</si>
  <si>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</si>
  <si>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</si>
  <si>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</si>
  <si>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</si>
  <si>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</si>
  <si>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</si>
  <si>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</si>
  <si>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</si>
  <si>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</si>
  <si>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</si>
  <si>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</si>
  <si>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</si>
  <si>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</si>
  <si>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</si>
  <si>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</si>
  <si>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</si>
  <si>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</si>
  <si>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</si>
  <si>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</si>
  <si>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</si>
  <si>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</si>
  <si>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</si>
  <si>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</si>
  <si>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</si>
  <si>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</si>
  <si>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</si>
  <si>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</si>
  <si>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</si>
  <si>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</si>
  <si>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</si>
  <si>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</si>
  <si>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</si>
  <si>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</si>
  <si>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</si>
  <si>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</si>
  <si>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</si>
  <si>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</si>
  <si>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</si>
  <si>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</si>
  <si>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</si>
  <si>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</si>
  <si>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</si>
  <si>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</si>
  <si>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</si>
  <si>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</si>
  <si>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</si>
  <si>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</si>
  <si>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</si>
  <si>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</si>
  <si>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</si>
  <si>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</si>
  <si>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</si>
  <si>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</si>
  <si>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</si>
  <si>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</si>
  <si>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</si>
  <si>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</si>
  <si>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</si>
  <si>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</si>
  <si>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</si>
  <si>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</si>
  <si>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</si>
  <si>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</si>
  <si>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</si>
  <si>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</si>
  <si>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</si>
  <si>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</si>
  <si>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</si>
  <si>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</si>
  <si>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</si>
  <si>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</si>
  <si>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</si>
  <si>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</si>
  <si>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</si>
  <si>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</si>
  <si>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</si>
  <si>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</si>
  <si>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</si>
  <si>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</si>
  <si>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</si>
  <si>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</si>
  <si>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</si>
  <si>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</si>
  <si>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</si>
  <si>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</si>
  <si>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</si>
  <si>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</si>
  <si>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</si>
  <si>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</si>
  <si>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</si>
  <si>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</si>
  <si>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</si>
  <si>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</si>
  <si>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</si>
  <si>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</si>
  <si>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</si>
  <si>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</si>
  <si>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</si>
  <si>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</si>
  <si>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</si>
  <si>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</si>
  <si>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</si>
  <si>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</si>
  <si>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</si>
  <si>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</si>
  <si>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</si>
  <si>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</si>
  <si>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</si>
  <si>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</si>
  <si>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</si>
  <si>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</si>
  <si>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</si>
  <si>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</si>
  <si>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</si>
  <si>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</si>
  <si>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</si>
  <si>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</si>
  <si>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</si>
  <si>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</si>
  <si>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</si>
  <si>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</si>
  <si>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</si>
  <si>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</si>
  <si>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</si>
  <si>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</si>
  <si>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</si>
  <si>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</si>
  <si>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</si>
  <si>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</si>
  <si>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</si>
  <si>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</si>
  <si>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</si>
  <si>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</si>
  <si>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</si>
  <si>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</si>
  <si>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</si>
  <si>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</si>
  <si>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</si>
  <si>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</si>
  <si>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</si>
  <si>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</si>
  <si>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</si>
  <si>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</si>
  <si>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</si>
  <si>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</si>
  <si>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</si>
  <si>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</si>
  <si>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</si>
  <si>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</si>
  <si>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</si>
  <si>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</si>
  <si>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</si>
  <si>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</si>
  <si>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</si>
  <si>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</si>
  <si>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</si>
  <si>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</si>
  <si>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</si>
  <si>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</si>
  <si>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</si>
  <si>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</si>
  <si>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</si>
  <si>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</si>
  <si>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</si>
  <si>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</si>
  <si>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</si>
  <si>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</si>
  <si>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</si>
  <si>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</si>
  <si>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</si>
  <si>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</si>
  <si>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</si>
  <si>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</si>
  <si>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</si>
  <si>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</si>
  <si>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</si>
  <si>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</si>
  <si>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</si>
  <si>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</si>
  <si>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</si>
  <si>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</si>
  <si>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</si>
  <si>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</si>
  <si>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</si>
  <si>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</si>
  <si>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</si>
  <si>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</si>
  <si>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</si>
  <si>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</si>
  <si>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</si>
  <si>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</si>
  <si>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</si>
  <si>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</si>
  <si>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</si>
  <si>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</si>
  <si>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</si>
  <si>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</si>
  <si>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</si>
  <si>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</si>
  <si>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</si>
  <si>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</si>
  <si>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</si>
  <si>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</si>
  <si>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</si>
  <si>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</si>
  <si>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</si>
  <si>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</si>
  <si>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</si>
  <si>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</si>
  <si>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</si>
  <si>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</si>
  <si>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</si>
  <si>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</si>
  <si>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</si>
  <si>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</si>
  <si>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</si>
  <si>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</si>
  <si>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</si>
  <si>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</si>
  <si>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</si>
  <si>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</si>
  <si>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</si>
  <si>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</si>
  <si>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</si>
  <si>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</si>
  <si>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</si>
  <si>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</si>
  <si>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</si>
  <si>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</si>
  <si>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</si>
  <si>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</si>
  <si>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</si>
  <si>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</si>
  <si>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</si>
  <si>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</si>
  <si>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</si>
  <si>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</si>
  <si>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</si>
  <si>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</si>
  <si>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</si>
  <si>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</si>
  <si>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</si>
  <si>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</si>
  <si>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</si>
  <si>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</si>
  <si>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</si>
  <si>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</si>
  <si>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</si>
  <si>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</si>
  <si>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</si>
  <si>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</si>
  <si>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</si>
  <si>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</si>
  <si>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</si>
  <si>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</si>
  <si>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</si>
  <si>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</si>
  <si>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</si>
  <si>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</si>
  <si>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</si>
  <si>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</si>
  <si>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</si>
  <si>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</si>
  <si>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</si>
  <si>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</si>
  <si>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</si>
  <si>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</si>
  <si>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</si>
  <si>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</si>
  <si>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</si>
  <si>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</si>
  <si>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</si>
  <si>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</si>
  <si>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</si>
  <si>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</si>
  <si>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</si>
  <si>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</si>
  <si>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</si>
  <si>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</si>
  <si>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</si>
  <si>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</si>
  <si>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</si>
  <si>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</si>
  <si>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</si>
  <si>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</si>
  <si>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</si>
  <si>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</si>
  <si>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</si>
  <si>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</si>
  <si>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</si>
  <si>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</si>
  <si>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</si>
  <si>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</si>
  <si>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</si>
  <si>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</si>
  <si>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</si>
  <si>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</si>
  <si>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</si>
  <si>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</si>
  <si>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</si>
  <si>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</si>
  <si>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</si>
  <si>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</si>
  <si>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</si>
  <si>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</si>
  <si>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</si>
  <si>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</si>
  <si>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</si>
  <si>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</si>
  <si>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</si>
  <si>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</si>
  <si>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</si>
  <si>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</si>
  <si>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</si>
  <si>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</si>
  <si>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</si>
  <si>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</si>
  <si>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</si>
  <si>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</si>
  <si>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</si>
  <si>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</si>
  <si>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</si>
  <si>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</si>
  <si>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</si>
  <si>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</si>
  <si>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</si>
  <si>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</si>
  <si>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</si>
  <si>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</si>
  <si>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</si>
  <si>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</si>
  <si>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</si>
  <si>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</si>
  <si>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</si>
  <si>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</si>
  <si>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</si>
  <si>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</si>
  <si>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</si>
  <si>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</si>
  <si>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</si>
  <si>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</si>
  <si>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</si>
  <si>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</si>
  <si>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</si>
  <si>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</si>
  <si>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</si>
  <si>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</si>
  <si>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</si>
  <si>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</si>
  <si>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</si>
  <si>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</si>
  <si>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</si>
  <si>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</si>
  <si>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</si>
  <si>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</si>
  <si>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</si>
  <si>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</si>
  <si>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</si>
  <si>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</si>
  <si>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</si>
  <si>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</si>
  <si>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</si>
  <si>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</si>
  <si>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</si>
  <si>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</si>
  <si>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</si>
  <si>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</si>
  <si>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</si>
  <si>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</si>
  <si>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</si>
  <si>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</si>
  <si>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</si>
  <si>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</si>
  <si>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</si>
  <si>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</si>
  <si>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</si>
  <si>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</si>
  <si>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</si>
  <si>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</si>
  <si>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</si>
  <si>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</si>
  <si>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</si>
  <si>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</si>
  <si>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</si>
  <si>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</si>
  <si>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</si>
  <si>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</si>
  <si>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</si>
  <si>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</si>
  <si>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</si>
  <si>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</si>
  <si>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</si>
  <si>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</si>
  <si>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</si>
  <si>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</si>
  <si>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</si>
  <si>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</si>
  <si>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</si>
  <si>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</si>
  <si>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</si>
  <si>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</si>
  <si>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</si>
  <si>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</si>
  <si>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</si>
  <si>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</si>
  <si>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</si>
  <si>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</si>
  <si>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</si>
  <si>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</si>
  <si>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</si>
  <si>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</si>
  <si>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</si>
  <si>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</si>
  <si>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</si>
  <si>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</si>
  <si>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</si>
  <si>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</si>
  <si>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</si>
  <si>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</si>
  <si>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</si>
  <si>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</si>
  <si>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</si>
  <si>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</si>
  <si>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</si>
  <si>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</si>
  <si>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</si>
  <si>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</si>
  <si>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</si>
  <si>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</si>
  <si>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</si>
  <si>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</si>
  <si>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</si>
  <si>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</si>
  <si>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</si>
  <si>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</si>
  <si>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</si>
  <si>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</si>
  <si>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</si>
  <si>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</si>
  <si>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</si>
  <si>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</si>
  <si>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</si>
  <si>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</si>
  <si>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</si>
  <si>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</si>
  <si>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</si>
  <si>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</si>
  <si>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</si>
  <si>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</si>
  <si>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</si>
  <si>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</si>
  <si>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</si>
  <si>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</si>
  <si>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</si>
  <si>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</si>
  <si>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</si>
  <si>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</si>
  <si>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</si>
  <si>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</si>
  <si>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</si>
  <si>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</si>
  <si>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</si>
  <si>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</si>
  <si>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</si>
  <si>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</si>
  <si>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</si>
  <si>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</si>
  <si>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</si>
  <si>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</si>
  <si>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</si>
  <si>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</si>
  <si>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</si>
  <si>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</si>
  <si>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</si>
  <si>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</si>
  <si>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</si>
  <si>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</si>
  <si>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</si>
  <si>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</si>
  <si>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</si>
  <si>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</si>
  <si>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</si>
  <si>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</si>
  <si>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</si>
  <si>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</si>
  <si>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</si>
  <si>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</si>
  <si>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</si>
  <si>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</si>
  <si>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</si>
  <si>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</si>
  <si>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</si>
  <si>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</si>
  <si>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</si>
  <si>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</si>
  <si>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</si>
  <si>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</si>
  <si>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</si>
  <si>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</si>
  <si>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</si>
  <si>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</si>
  <si>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</si>
  <si>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</si>
  <si>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</si>
  <si>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</si>
  <si>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</si>
  <si>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</si>
  <si>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</si>
  <si>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</si>
  <si>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</si>
  <si>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</si>
  <si>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</si>
  <si>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</si>
  <si>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</si>
  <si>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</si>
  <si>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</si>
  <si>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</si>
  <si>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</si>
  <si>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</si>
  <si>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</si>
  <si>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</si>
  <si>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</si>
  <si>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</si>
  <si>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</si>
  <si>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</si>
  <si>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</si>
  <si>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</si>
  <si>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</si>
  <si>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</si>
  <si>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</si>
  <si>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</si>
  <si>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</si>
  <si>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</si>
  <si>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</si>
  <si>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</si>
  <si>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</si>
  <si>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</si>
  <si>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</si>
  <si>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</si>
  <si>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</si>
  <si>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</si>
  <si>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</si>
  <si>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</si>
  <si>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</si>
  <si>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</si>
  <si>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</si>
  <si>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</si>
  <si>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</si>
  <si>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</si>
  <si>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</si>
  <si>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</si>
  <si>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</si>
  <si>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</si>
  <si>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</si>
  <si>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</si>
  <si>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</si>
  <si>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</si>
  <si>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</si>
  <si>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</si>
  <si>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</si>
  <si>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</si>
  <si>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</si>
  <si>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</si>
  <si>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</si>
  <si>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</si>
  <si>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</si>
  <si>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</si>
  <si>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</si>
  <si>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</si>
  <si>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</si>
  <si>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</si>
  <si>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</si>
  <si>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</si>
  <si>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</si>
  <si>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</si>
  <si>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</si>
  <si>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</si>
  <si>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</si>
  <si>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</si>
  <si>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</si>
  <si>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</si>
  <si>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</si>
  <si>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</si>
  <si>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</si>
  <si>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</si>
  <si>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</si>
  <si>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</si>
  <si>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</si>
  <si>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</si>
  <si>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</si>
  <si>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</si>
  <si>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</si>
  <si>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</si>
  <si>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</si>
  <si>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</si>
  <si>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</si>
  <si>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</si>
  <si>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</si>
  <si>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</si>
  <si>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</si>
  <si>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</si>
  <si>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</si>
  <si>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</si>
  <si>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</si>
  <si>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</si>
  <si>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</si>
  <si>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</si>
  <si>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</si>
  <si>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</si>
  <si>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</si>
  <si>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</si>
  <si>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</si>
  <si>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</si>
  <si>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</si>
  <si>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</si>
  <si>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</si>
  <si>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</si>
  <si>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</si>
  <si>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</si>
  <si>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</si>
  <si>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</si>
  <si>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</si>
  <si>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</si>
  <si>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</si>
  <si>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</si>
  <si>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</si>
  <si>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</si>
  <si>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</si>
  <si>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</si>
  <si>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</si>
  <si>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</si>
  <si>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</si>
  <si>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</si>
  <si>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</si>
  <si>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</si>
  <si>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</si>
  <si>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</si>
  <si>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</si>
  <si>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</si>
  <si>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</si>
  <si>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</si>
  <si>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</si>
  <si>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</si>
  <si>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</si>
  <si>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</si>
  <si>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</si>
  <si>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</si>
  <si>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</si>
  <si>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</si>
  <si>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</si>
  <si>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</si>
  <si>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</si>
  <si>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</si>
  <si>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</si>
  <si>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</si>
  <si>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</si>
  <si>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</si>
  <si>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</si>
  <si>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</si>
  <si>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</si>
  <si>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</si>
  <si>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</si>
  <si>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</si>
  <si>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</si>
  <si>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</si>
  <si>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</si>
  <si>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</si>
  <si>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</si>
  <si>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</si>
  <si>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</si>
  <si>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</si>
  <si>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</si>
  <si>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</si>
  <si>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</si>
  <si>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</si>
  <si>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</si>
  <si>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</si>
  <si>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</si>
  <si>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</si>
  <si>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</si>
  <si>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</si>
  <si>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</si>
  <si>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</si>
  <si>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</si>
  <si>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</si>
  <si>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</si>
  <si>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</si>
  <si>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</si>
  <si>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</si>
  <si>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</si>
  <si>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</si>
  <si>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</si>
  <si>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</si>
  <si>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</si>
  <si>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</si>
  <si>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</si>
  <si>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</si>
  <si>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</si>
  <si>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</si>
  <si>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</si>
  <si>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</si>
  <si>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</si>
  <si>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</si>
  <si>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</si>
  <si>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</si>
  <si>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</si>
  <si>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</si>
  <si>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</si>
  <si>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</si>
  <si>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</si>
  <si>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</si>
  <si>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</si>
  <si>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</si>
  <si>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</si>
  <si>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</si>
  <si>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</si>
  <si>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</si>
  <si>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</si>
  <si>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</si>
  <si>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</si>
  <si>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</si>
  <si>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</si>
  <si>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</si>
  <si>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</si>
  <si>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</si>
  <si>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</si>
  <si>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</si>
  <si>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</si>
  <si>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</si>
  <si>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</si>
  <si>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</si>
  <si>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</si>
  <si>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</si>
  <si>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</si>
  <si>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</si>
  <si>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</si>
  <si>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</si>
  <si>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</si>
  <si>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</si>
  <si>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</si>
  <si>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</si>
  <si>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</si>
  <si>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</si>
  <si>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</si>
  <si>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</si>
  <si>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</si>
  <si>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</si>
  <si>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</si>
  <si>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</si>
  <si>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</si>
  <si>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</si>
  <si>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</si>
  <si>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</si>
  <si>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</si>
  <si>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</si>
  <si>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</si>
  <si>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</si>
  <si>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</si>
  <si>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</si>
  <si>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</si>
  <si>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</si>
  <si>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</si>
  <si>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</si>
  <si>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</si>
  <si>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</si>
  <si>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</si>
  <si>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</si>
  <si>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</si>
  <si>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</si>
  <si>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</si>
  <si>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</si>
  <si>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</si>
  <si>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</si>
  <si>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</si>
  <si>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</si>
  <si>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</si>
  <si>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</si>
  <si>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</si>
  <si>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</si>
  <si>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</si>
  <si>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</si>
  <si>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</si>
  <si>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</si>
  <si>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</si>
  <si>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</si>
  <si>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</si>
  <si>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</si>
  <si>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</si>
  <si>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</si>
  <si>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</si>
  <si>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</si>
  <si>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</si>
  <si>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</si>
  <si>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</si>
  <si>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</si>
  <si>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</si>
  <si>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</si>
  <si>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</si>
  <si>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</si>
  <si>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</si>
  <si>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</si>
  <si>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</si>
  <si>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</si>
  <si>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</si>
  <si>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</si>
  <si>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</si>
  <si>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</si>
  <si>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</si>
  <si>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</si>
  <si>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</si>
  <si>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</si>
  <si>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</si>
  <si>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</si>
  <si>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</si>
  <si>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</si>
  <si>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</si>
  <si>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</si>
  <si>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</si>
  <si>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</si>
  <si>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</si>
  <si>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</si>
  <si>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</si>
  <si>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</si>
  <si>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</si>
  <si>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</si>
  <si>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</si>
  <si>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</si>
  <si>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</si>
  <si>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</si>
  <si>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</si>
  <si>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</si>
  <si>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</si>
  <si>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</si>
  <si>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</si>
  <si>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</si>
  <si>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</si>
  <si>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</si>
  <si>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</si>
  <si>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</si>
  <si>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</si>
  <si>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</si>
  <si>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</si>
  <si>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</si>
  <si>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</si>
  <si>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</si>
  <si>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</si>
  <si>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</si>
  <si>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</si>
  <si>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</si>
  <si>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</si>
  <si>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</si>
  <si>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</si>
  <si>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</si>
  <si>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</si>
  <si>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</si>
  <si>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</si>
  <si>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</si>
  <si>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</si>
  <si>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</si>
  <si>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</si>
  <si>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</si>
  <si>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</si>
  <si>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</si>
  <si>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</si>
  <si>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</si>
  <si>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</si>
  <si>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</si>
  <si>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</si>
  <si>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</si>
  <si>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</si>
  <si>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</si>
  <si>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</si>
  <si>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</si>
  <si>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</si>
  <si>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</si>
  <si>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</si>
  <si>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</si>
  <si>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</si>
  <si>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</si>
  <si>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</si>
  <si>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</si>
  <si>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</si>
  <si>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</si>
  <si>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</si>
  <si>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</si>
  <si>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</si>
  <si>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</si>
  <si>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</si>
  <si>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</si>
  <si>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</si>
  <si>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</si>
  <si>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</si>
  <si>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</si>
  <si>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</si>
  <si>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</si>
  <si>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</si>
  <si>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</si>
  <si>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</si>
  <si>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</si>
  <si>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</si>
  <si>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</si>
  <si>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</si>
  <si>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</si>
  <si>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</si>
  <si>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</si>
  <si>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</si>
  <si>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</si>
  <si>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</si>
  <si>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</si>
  <si>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</si>
  <si>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</si>
  <si>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</si>
  <si>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</si>
  <si>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</si>
  <si>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</si>
  <si>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</si>
  <si>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</si>
  <si>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</si>
  <si>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</si>
  <si>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</si>
  <si>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</si>
  <si>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</si>
  <si>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</si>
  <si>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</si>
  <si>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</si>
  <si>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</si>
  <si>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</si>
  <si>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</si>
  <si>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</si>
  <si>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</si>
  <si>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</si>
  <si>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</si>
  <si>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</si>
  <si>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</si>
  <si>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</si>
  <si>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</si>
  <si>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</si>
  <si>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</si>
  <si>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</si>
  <si>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</si>
  <si>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</si>
  <si>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</si>
  <si>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</si>
  <si>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</si>
  <si>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</si>
  <si>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</si>
  <si>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</si>
  <si>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</si>
  <si>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</si>
  <si>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</si>
  <si>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</si>
  <si>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</si>
  <si>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</si>
  <si>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</si>
  <si>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</si>
  <si>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</si>
  <si>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</si>
  <si>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</si>
  <si>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</si>
  <si>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</si>
  <si>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</si>
  <si>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</si>
  <si>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</si>
  <si>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</si>
  <si>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</si>
  <si>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</si>
  <si>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</si>
  <si>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</si>
  <si>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</si>
  <si>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</si>
  <si>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</si>
  <si>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</si>
  <si>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</si>
  <si>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</si>
  <si>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</si>
  <si>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</si>
  <si>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</si>
  <si>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</si>
  <si>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</si>
  <si>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</si>
  <si>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</si>
  <si>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</si>
  <si>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</si>
  <si>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</si>
  <si>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</si>
  <si>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</si>
  <si>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</si>
  <si>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</si>
  <si>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</si>
  <si>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</si>
  <si>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</si>
  <si>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</si>
  <si>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</si>
  <si>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</si>
  <si>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</si>
  <si>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</si>
  <si>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</si>
  <si>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</si>
  <si>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</si>
  <si>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</si>
  <si>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</si>
  <si>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</si>
  <si>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</si>
  <si>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</si>
  <si>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</si>
  <si>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</si>
  <si>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</si>
  <si>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</si>
  <si>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</si>
  <si>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</si>
  <si>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</si>
  <si>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</si>
  <si>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</si>
  <si>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</si>
  <si>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</si>
  <si>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</si>
  <si>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</si>
  <si>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</si>
  <si>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</si>
  <si>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</si>
  <si>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</si>
  <si>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</si>
  <si>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</si>
  <si>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</si>
  <si>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</si>
  <si>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</si>
  <si>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</si>
  <si>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</si>
  <si>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</si>
  <si>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</si>
  <si>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</si>
  <si>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</si>
  <si>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</si>
  <si>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</si>
  <si>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</si>
  <si>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</si>
  <si>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</si>
  <si>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</si>
  <si>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</si>
  <si>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</si>
  <si>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</si>
  <si>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</si>
  <si>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</si>
  <si>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</si>
  <si>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</si>
  <si>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</si>
  <si>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</si>
  <si>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</si>
  <si>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</si>
  <si>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</si>
  <si>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</si>
  <si>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</si>
  <si>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</si>
  <si>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</si>
  <si>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</si>
  <si>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</si>
  <si>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</si>
  <si>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</si>
  <si>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</si>
  <si>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</si>
  <si>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</si>
  <si>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</si>
  <si>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</si>
  <si>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</si>
  <si>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</si>
  <si>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</si>
  <si>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</si>
  <si>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</si>
  <si>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</si>
  <si>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</si>
  <si>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</si>
  <si>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</si>
  <si>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</si>
  <si>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</si>
  <si>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</si>
  <si>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</si>
  <si>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</si>
  <si>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</si>
  <si>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</si>
  <si>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</si>
  <si>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</si>
  <si>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</si>
  <si>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</si>
  <si>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</si>
  <si>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</si>
  <si>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</si>
  <si>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</si>
  <si>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</si>
  <si>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</si>
  <si>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</si>
  <si>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</si>
  <si>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</si>
  <si>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</si>
  <si>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</si>
  <si>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</si>
  <si>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</si>
  <si>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</si>
  <si>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</si>
  <si>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</si>
  <si>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</si>
  <si>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</si>
  <si>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</si>
  <si>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</si>
  <si>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</si>
  <si>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</si>
  <si>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</si>
  <si>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</si>
  <si>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</si>
  <si>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</si>
  <si>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</si>
  <si>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</si>
  <si>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</si>
  <si>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</si>
  <si>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</si>
  <si>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</si>
  <si>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</si>
  <si>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</si>
  <si>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</si>
  <si>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</si>
  <si>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</si>
  <si>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</si>
  <si>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</si>
  <si>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</si>
  <si>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</si>
  <si>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</si>
  <si>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</si>
  <si>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</si>
  <si>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</si>
  <si>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</si>
  <si>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</si>
  <si>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</si>
  <si>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</si>
  <si>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</si>
  <si>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</si>
  <si>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</si>
  <si>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</si>
  <si>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</si>
  <si>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</si>
  <si>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</si>
  <si>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</si>
  <si>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</si>
  <si>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</si>
  <si>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</si>
  <si>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</si>
  <si>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</si>
  <si>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</si>
  <si>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</si>
  <si>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</si>
  <si>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</si>
  <si>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</si>
  <si>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</si>
  <si>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</si>
  <si>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</si>
  <si>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</si>
  <si>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</si>
  <si>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</si>
  <si>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</si>
  <si>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</si>
  <si>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</si>
  <si>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</si>
  <si>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</si>
  <si>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</si>
  <si>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</si>
  <si>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</si>
  <si>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</si>
  <si>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</si>
  <si>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</si>
  <si>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</si>
  <si>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</si>
  <si>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</si>
  <si>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</si>
  <si>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</si>
  <si>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</si>
  <si>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</si>
  <si>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</si>
  <si>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</si>
  <si>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</si>
  <si>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</si>
  <si>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</si>
  <si>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</si>
  <si>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</si>
  <si>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</si>
  <si>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</si>
  <si>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</si>
  <si>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</si>
  <si>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</si>
  <si>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</si>
  <si>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</si>
  <si>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</si>
  <si>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</si>
  <si>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</si>
  <si>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</si>
  <si>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</si>
  <si>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</si>
  <si>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</si>
  <si>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</si>
  <si>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</si>
  <si>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</si>
  <si>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</si>
  <si>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</si>
  <si>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</si>
  <si>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</si>
  <si>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</si>
  <si>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</si>
  <si>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</si>
  <si>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</si>
  <si>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</si>
  <si>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</si>
  <si>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</si>
  <si>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</si>
  <si>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</si>
  <si>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</si>
  <si>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</si>
  <si>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</si>
  <si>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</si>
  <si>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</si>
  <si>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</si>
  <si>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</si>
  <si>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</si>
  <si>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</si>
  <si>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</si>
  <si>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</si>
  <si>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</si>
  <si>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</si>
  <si>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</si>
  <si>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</si>
  <si>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</si>
  <si>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</si>
  <si>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</si>
  <si>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</si>
  <si>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</si>
  <si>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</si>
  <si>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</si>
  <si>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</si>
  <si>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</si>
  <si>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</si>
  <si>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</si>
  <si>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</si>
  <si>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</si>
  <si>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</si>
  <si>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</si>
  <si>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</si>
  <si>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</si>
  <si>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</si>
  <si>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</si>
  <si>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</si>
  <si>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</si>
  <si>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</si>
  <si>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</si>
  <si>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</si>
  <si>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</si>
  <si>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</si>
  <si>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</si>
  <si>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</si>
  <si>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</si>
  <si>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</si>
  <si>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</si>
  <si>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</si>
  <si>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</si>
  <si>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</si>
  <si>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</si>
  <si>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</si>
  <si>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</si>
  <si>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</si>
  <si>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</si>
  <si>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</si>
  <si>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</si>
  <si>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</si>
  <si>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</si>
  <si>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</si>
  <si>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</si>
  <si>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</si>
  <si>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</si>
  <si>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</si>
  <si>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</si>
  <si>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</si>
  <si>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</si>
  <si>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</si>
  <si>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</si>
  <si>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</si>
  <si>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</si>
  <si>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</si>
  <si>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</si>
  <si>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</si>
  <si>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</si>
  <si>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</si>
  <si>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</si>
  <si>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</si>
  <si>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</si>
  <si>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</si>
  <si>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</si>
  <si>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</si>
  <si>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</si>
  <si>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</si>
  <si>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</si>
  <si>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</si>
  <si>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</si>
  <si>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</si>
  <si>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</si>
  <si>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</si>
  <si>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</si>
  <si>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</si>
  <si>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</si>
  <si>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</si>
  <si>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</si>
  <si>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</si>
  <si>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</si>
  <si>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</si>
  <si>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</si>
  <si>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</si>
  <si>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</si>
  <si>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</si>
  <si>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</si>
  <si>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</si>
  <si>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</si>
  <si>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</si>
  <si>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</si>
  <si>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</si>
  <si>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</si>
  <si>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</si>
  <si>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</si>
  <si>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</si>
  <si>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</si>
  <si>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</si>
  <si>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</si>
  <si>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</si>
  <si>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</si>
  <si>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</si>
  <si>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</si>
  <si>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</si>
  <si>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</si>
  <si>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</si>
  <si>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</si>
  <si>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</si>
  <si>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</si>
  <si>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</si>
  <si>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</si>
  <si>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</si>
  <si>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</si>
  <si>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</si>
  <si>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</si>
  <si>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</si>
  <si>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</si>
  <si>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</si>
  <si>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</si>
  <si>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</si>
  <si>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</si>
  <si>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</si>
  <si>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</si>
  <si>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</si>
  <si>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</si>
  <si>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</si>
  <si>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</si>
  <si>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</si>
  <si>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</si>
  <si>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</si>
  <si>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</si>
  <si>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</si>
  <si>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</si>
  <si>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</si>
  <si>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</si>
  <si>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</si>
  <si>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</si>
  <si>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</si>
  <si>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</si>
  <si>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</si>
  <si>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</si>
  <si>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</si>
  <si>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</si>
  <si>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</si>
  <si>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</si>
  <si>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</si>
  <si>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</si>
  <si>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</si>
  <si>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</si>
  <si>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</si>
  <si>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</si>
  <si>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</si>
  <si>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</si>
  <si>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</si>
  <si>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</si>
  <si>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</si>
  <si>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</si>
  <si>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</si>
  <si>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</si>
  <si>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</si>
  <si>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</si>
  <si>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</si>
  <si>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</si>
  <si>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</si>
  <si>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</si>
  <si>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</si>
  <si>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</si>
  <si>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</si>
  <si>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</si>
  <si>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</si>
  <si>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</si>
  <si>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</si>
  <si>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</si>
  <si>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</si>
  <si>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</si>
  <si>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</si>
  <si>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</si>
  <si>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</si>
  <si>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</si>
  <si>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</si>
  <si>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</si>
  <si>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</si>
  <si>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</si>
  <si>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</si>
  <si>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</si>
  <si>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</si>
  <si>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</si>
  <si>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</si>
  <si>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</si>
  <si>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</si>
  <si>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</si>
  <si>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</si>
  <si>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</si>
  <si>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</si>
  <si>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</si>
  <si>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</si>
  <si>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</si>
  <si>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</si>
  <si>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</si>
  <si>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</si>
  <si>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</si>
  <si>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</si>
  <si>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</si>
  <si>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</si>
  <si>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</si>
  <si>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</si>
  <si>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</si>
  <si>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</si>
  <si>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</si>
  <si>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</si>
  <si>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</si>
  <si>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</si>
  <si>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</si>
  <si>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</si>
  <si>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</si>
  <si>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</si>
  <si>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</si>
  <si>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</si>
  <si>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</si>
  <si>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</si>
  <si>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</si>
  <si>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</si>
  <si>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</si>
  <si>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</si>
  <si>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</si>
  <si>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</si>
  <si>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</si>
  <si>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</si>
  <si>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</si>
  <si>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</si>
  <si>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</si>
  <si>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</si>
  <si>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</si>
  <si>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</si>
  <si>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</si>
  <si>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</si>
  <si>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</si>
  <si>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</si>
  <si>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</si>
  <si>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</si>
  <si>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</si>
  <si>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</si>
  <si>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</si>
  <si>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</si>
  <si>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</si>
  <si>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</si>
  <si>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</si>
  <si>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</si>
  <si>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</si>
  <si>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</si>
  <si>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</si>
  <si>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</si>
  <si>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</si>
  <si>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</si>
  <si>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</si>
  <si>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</si>
  <si>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</si>
  <si>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</si>
  <si>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</si>
  <si>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</si>
  <si>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</si>
  <si>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</si>
  <si>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</si>
  <si>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</si>
  <si>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</si>
  <si>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</si>
  <si>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</si>
  <si>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</si>
  <si>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</si>
  <si>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</si>
  <si>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</si>
  <si>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</si>
  <si>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</si>
  <si>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</si>
  <si>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</si>
  <si>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</si>
  <si>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</si>
  <si>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</si>
  <si>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</si>
  <si>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</si>
  <si>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</si>
  <si>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</si>
  <si>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</si>
  <si>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</si>
  <si>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</si>
  <si>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</si>
  <si>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</si>
  <si>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</si>
  <si>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</si>
  <si>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</si>
  <si>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</si>
  <si>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</si>
  <si>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</si>
  <si>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</si>
  <si>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</si>
  <si>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</si>
  <si>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</si>
  <si>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</si>
  <si>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</si>
  <si>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</si>
  <si>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</si>
  <si>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</si>
  <si>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</si>
  <si>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</si>
  <si>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</si>
  <si>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</si>
  <si>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</si>
  <si>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</si>
  <si>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</si>
  <si>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</si>
  <si>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</si>
  <si>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</si>
  <si>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</si>
  <si>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</si>
  <si>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</si>
  <si>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</si>
  <si>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</si>
  <si>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</si>
  <si>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</si>
  <si>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</si>
  <si>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</si>
  <si>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</si>
  <si>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</si>
  <si>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</si>
  <si>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</si>
  <si>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</si>
  <si>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</si>
  <si>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</si>
  <si>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</si>
  <si>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</si>
  <si>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</si>
  <si>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</si>
  <si>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</si>
  <si>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</si>
  <si>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</si>
  <si>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</si>
  <si>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</si>
  <si>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</si>
  <si>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</si>
  <si>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</si>
  <si>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</si>
  <si>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</si>
  <si>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</si>
  <si>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</si>
  <si>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</si>
  <si>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</si>
  <si>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</si>
  <si>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</si>
  <si>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</si>
  <si>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</si>
  <si>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</si>
  <si>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</si>
  <si>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</si>
  <si>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</si>
  <si>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</si>
  <si>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</si>
  <si>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</si>
  <si>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</si>
  <si>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</si>
  <si>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</si>
  <si>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</si>
  <si>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</si>
  <si>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</si>
  <si>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</si>
  <si>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</si>
  <si>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</si>
  <si>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</si>
  <si>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</si>
  <si>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</si>
  <si>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</si>
  <si>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</si>
  <si>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</si>
  <si>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</si>
  <si>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</si>
  <si>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</si>
  <si>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</si>
  <si>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</si>
  <si>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</si>
  <si>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</si>
  <si>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</si>
  <si>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</si>
  <si>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</si>
  <si>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</si>
  <si>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</si>
  <si>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</si>
  <si>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</si>
  <si>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</si>
  <si>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</si>
  <si>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</si>
  <si>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</si>
  <si>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</si>
  <si>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</si>
  <si>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</si>
  <si>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</si>
  <si>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</si>
  <si>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</si>
  <si>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</si>
  <si>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</si>
  <si>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</si>
  <si>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</si>
  <si>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</si>
  <si>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</si>
  <si>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</si>
  <si>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</si>
  <si>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</si>
  <si>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</si>
  <si>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</si>
  <si>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</si>
  <si>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</si>
  <si>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</si>
  <si>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</si>
  <si>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</si>
  <si>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</si>
  <si>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</si>
  <si>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</si>
  <si>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</si>
  <si>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</si>
  <si>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</si>
  <si>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</si>
  <si>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</si>
  <si>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</si>
  <si>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</si>
  <si>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</si>
  <si>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</si>
  <si>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</si>
  <si>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</si>
  <si>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</si>
  <si>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</si>
  <si>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</si>
  <si>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</si>
  <si>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</si>
  <si>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</si>
  <si>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</si>
  <si>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</si>
  <si>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</si>
  <si>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</si>
  <si>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</si>
  <si>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</si>
  <si>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</si>
  <si>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</si>
  <si>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</si>
  <si>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</si>
  <si>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</si>
  <si>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</si>
  <si>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</si>
  <si>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</si>
  <si>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</si>
  <si>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</si>
  <si>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</si>
  <si>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</si>
  <si>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</si>
  <si>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</si>
  <si>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</si>
  <si>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</si>
  <si>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</si>
  <si>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</si>
  <si>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</si>
  <si>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</si>
  <si>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</si>
  <si>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</si>
  <si>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</si>
  <si>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</si>
  <si>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</si>
  <si>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</si>
  <si>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</si>
  <si>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</si>
  <si>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</si>
  <si>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</si>
  <si>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</si>
  <si>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</si>
  <si>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</si>
  <si>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</si>
  <si>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</si>
  <si>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</si>
  <si>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</si>
  <si>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</si>
  <si>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</si>
  <si>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</si>
  <si>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</si>
  <si>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</si>
  <si>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</si>
  <si>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</si>
  <si>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</si>
  <si>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</si>
  <si>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</si>
  <si>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</si>
  <si>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</si>
  <si>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</si>
  <si>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</si>
  <si>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</si>
  <si>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</si>
  <si>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</si>
  <si>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</si>
  <si>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</si>
  <si>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</si>
  <si>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</si>
  <si>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</si>
  <si>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</si>
  <si>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</si>
  <si>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</si>
  <si>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</si>
  <si>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</si>
  <si>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</si>
  <si>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</si>
  <si>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</si>
  <si>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</si>
  <si>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</si>
  <si>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</si>
  <si>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</si>
  <si>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</si>
  <si>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</si>
  <si>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</si>
  <si>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</si>
  <si>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</si>
  <si>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</si>
  <si>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</si>
  <si>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</si>
  <si>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</si>
  <si>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</si>
  <si>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</si>
  <si>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</si>
  <si>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</si>
  <si>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</si>
  <si>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</si>
  <si>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</si>
  <si>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</si>
  <si>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</si>
  <si>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</si>
  <si>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</si>
  <si>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</si>
  <si>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</si>
  <si>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</si>
  <si>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</si>
  <si>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</si>
  <si>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</si>
  <si>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</si>
  <si>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</si>
  <si>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</si>
  <si>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</si>
  <si>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</si>
  <si>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</si>
  <si>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</si>
  <si>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</si>
  <si>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</si>
  <si>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</si>
  <si>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</si>
  <si>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</si>
  <si>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</si>
  <si>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</si>
  <si>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</si>
  <si>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</si>
  <si>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</si>
  <si>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</si>
  <si>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</si>
  <si>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</si>
  <si>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</si>
  <si>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</si>
  <si>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</si>
  <si>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</si>
  <si>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</si>
  <si>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</si>
  <si>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</si>
  <si>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</si>
  <si>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</si>
  <si>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</si>
  <si>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</si>
  <si>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</si>
  <si>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</si>
  <si>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</si>
  <si>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</si>
  <si>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</si>
  <si>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</si>
  <si>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</si>
  <si>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</si>
  <si>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</si>
  <si>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</si>
  <si>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</si>
  <si>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</si>
  <si>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</si>
  <si>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</si>
  <si>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</si>
  <si>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</si>
  <si>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</si>
  <si>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</si>
  <si>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</si>
  <si>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</si>
  <si>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</si>
  <si>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</si>
  <si>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</si>
  <si>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</si>
  <si>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</si>
  <si>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</si>
  <si>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</si>
  <si>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</si>
  <si>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</si>
  <si>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</si>
  <si>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</si>
  <si>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</si>
  <si>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</si>
  <si>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</si>
  <si>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</si>
  <si>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</si>
  <si>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</si>
  <si>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</si>
  <si>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</si>
  <si>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</si>
  <si>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</si>
  <si>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</si>
  <si>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</si>
  <si>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</si>
  <si>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</si>
  <si>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</si>
  <si>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</si>
  <si>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</si>
  <si>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</si>
  <si>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</si>
  <si>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</si>
  <si>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</si>
  <si>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</si>
  <si>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</si>
  <si>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</si>
  <si>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</si>
  <si>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</si>
  <si>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</si>
  <si>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</si>
  <si>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</si>
  <si>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</si>
  <si>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</si>
  <si>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</si>
  <si>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</si>
  <si>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</si>
  <si>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</si>
  <si>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</si>
  <si>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</si>
  <si>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</si>
  <si>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</si>
  <si>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</si>
  <si>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</si>
  <si>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</si>
  <si>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</si>
  <si>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</si>
  <si>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</si>
  <si>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</si>
  <si>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</si>
  <si>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</si>
  <si>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</si>
  <si>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</si>
  <si>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</si>
  <si>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</si>
  <si>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</si>
  <si>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</si>
  <si>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</si>
  <si>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</si>
  <si>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</si>
  <si>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</si>
  <si>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</si>
  <si>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</si>
  <si>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</si>
  <si>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</si>
  <si>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</si>
  <si>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</si>
  <si>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</si>
  <si>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</si>
  <si>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</si>
  <si>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</si>
  <si>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</si>
  <si>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</si>
  <si>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</si>
  <si>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</si>
  <si>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</si>
  <si>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</si>
  <si>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</si>
  <si>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</si>
  <si>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</si>
  <si>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</si>
  <si>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</si>
  <si>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</si>
  <si>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</si>
  <si>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</si>
  <si>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</si>
  <si>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</si>
  <si>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</si>
  <si>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</si>
  <si>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</si>
  <si>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</si>
  <si>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</si>
  <si>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</si>
  <si>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</si>
  <si>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</si>
  <si>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</si>
  <si>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</si>
  <si>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</si>
  <si>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</si>
  <si>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</si>
  <si>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</si>
  <si>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</si>
  <si>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</si>
  <si>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</si>
  <si>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</si>
  <si>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</si>
  <si>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</si>
  <si>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</si>
  <si>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</si>
  <si>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</si>
  <si>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</si>
  <si>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</si>
  <si>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</si>
  <si>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</si>
  <si>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</si>
  <si>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</si>
  <si>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</si>
  <si>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</si>
  <si>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</si>
  <si>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</si>
  <si>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</si>
  <si>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</si>
  <si>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</si>
  <si>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</si>
  <si>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</si>
  <si>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</si>
  <si>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</si>
  <si>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</si>
  <si>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</si>
  <si>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</si>
  <si>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</si>
  <si>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</si>
  <si>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</si>
  <si>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</si>
  <si>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</si>
  <si>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</si>
  <si>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</si>
  <si>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</si>
  <si>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</si>
  <si>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</si>
  <si>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</si>
  <si>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</si>
  <si>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</si>
  <si>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</si>
  <si>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</si>
  <si>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</si>
  <si>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</si>
  <si>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</si>
  <si>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</si>
  <si>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</si>
  <si>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</si>
  <si>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</si>
  <si>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</si>
  <si>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</si>
  <si>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</si>
  <si>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</si>
  <si>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</si>
  <si>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</si>
  <si>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</si>
  <si>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</si>
  <si>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</si>
  <si>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</si>
  <si>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</si>
  <si>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</si>
  <si>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</si>
  <si>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</si>
  <si>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</si>
  <si>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</si>
  <si>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</si>
  <si>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</si>
  <si>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</si>
  <si>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</si>
  <si>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</si>
  <si>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</si>
  <si>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</si>
  <si>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</si>
  <si>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</si>
  <si>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</si>
  <si>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</si>
  <si>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</si>
  <si>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</si>
  <si>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</si>
  <si>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</si>
  <si>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</si>
  <si>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</si>
  <si>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</si>
  <si>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</si>
  <si>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</si>
  <si>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</si>
  <si>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</si>
  <si>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</si>
  <si>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</si>
  <si>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</si>
  <si>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</si>
  <si>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</si>
  <si>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</si>
  <si>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</si>
  <si>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</si>
  <si>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</si>
  <si>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</si>
  <si>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</si>
  <si>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</si>
  <si>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</si>
  <si>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</si>
  <si>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</si>
  <si>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</si>
  <si>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</si>
  <si>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</si>
  <si>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</si>
  <si>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</si>
  <si>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</si>
  <si>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</si>
  <si>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</si>
  <si>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</si>
  <si>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</si>
  <si>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</si>
  <si>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</si>
  <si>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</si>
  <si>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</si>
  <si>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</si>
  <si>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</si>
  <si>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</si>
  <si>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</si>
  <si>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</si>
  <si>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</si>
  <si>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</si>
  <si>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</si>
  <si>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</si>
  <si>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</si>
  <si>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</si>
  <si>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</si>
  <si>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</si>
  <si>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</si>
  <si>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</si>
  <si>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</si>
  <si>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</si>
  <si>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</si>
  <si>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</si>
  <si>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</si>
  <si>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</si>
  <si>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</si>
  <si>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</si>
  <si>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</si>
  <si>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</si>
  <si>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</si>
  <si>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</si>
  <si>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</si>
  <si>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</si>
  <si>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</si>
  <si>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</si>
  <si>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</si>
  <si>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</si>
  <si>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</si>
  <si>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</si>
  <si>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</si>
  <si>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</si>
  <si>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</si>
  <si>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</si>
  <si>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</si>
  <si>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</si>
  <si>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</si>
  <si>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</si>
  <si>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</si>
  <si>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</si>
  <si>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</si>
  <si>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</si>
  <si>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</si>
  <si>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</si>
  <si>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</si>
  <si>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</si>
  <si>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</si>
  <si>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</si>
  <si>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</si>
  <si>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</si>
  <si>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</si>
  <si>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</si>
  <si>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</si>
  <si>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</si>
  <si>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</si>
  <si>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</si>
  <si>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</si>
  <si>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</si>
  <si>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</si>
  <si>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</si>
  <si>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</si>
  <si>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</si>
  <si>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</si>
  <si>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</si>
  <si>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</si>
  <si>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</si>
  <si>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</si>
  <si>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</si>
  <si>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</si>
  <si>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</si>
  <si>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</si>
  <si>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</si>
  <si>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</si>
  <si>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</si>
  <si>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</si>
  <si>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</si>
  <si>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</si>
  <si>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</si>
  <si>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</si>
  <si>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</si>
  <si>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</si>
  <si>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</si>
  <si>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</si>
  <si>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</si>
  <si>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</si>
  <si>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</si>
  <si>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</si>
  <si>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</si>
  <si>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</si>
  <si>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</si>
  <si>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</si>
  <si>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</si>
  <si>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</si>
  <si>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</si>
  <si>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</si>
  <si>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</si>
  <si>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</si>
  <si>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</si>
  <si>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</si>
  <si>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</si>
  <si>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</si>
  <si>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</si>
  <si>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</si>
  <si>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</si>
  <si>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</si>
  <si>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</si>
  <si>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</si>
  <si>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</si>
  <si>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</si>
  <si>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</si>
  <si>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</si>
  <si>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</si>
  <si>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</si>
  <si>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</si>
  <si>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</si>
  <si>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</si>
  <si>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</si>
  <si>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</si>
  <si>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</si>
  <si>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</si>
  <si>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</si>
  <si>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</si>
  <si>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</si>
  <si>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</si>
  <si>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</si>
  <si>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</si>
  <si>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</si>
  <si>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</si>
  <si>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</si>
  <si>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</si>
  <si>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</si>
  <si>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</si>
  <si>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</si>
  <si>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</si>
  <si>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</si>
  <si>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</si>
  <si>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</si>
  <si>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</si>
  <si>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</si>
  <si>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</si>
  <si>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</si>
  <si>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</si>
  <si>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</si>
  <si>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</si>
  <si>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</si>
  <si>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</si>
  <si>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</si>
  <si>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</si>
  <si>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</si>
  <si>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</si>
  <si>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</si>
  <si>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</si>
  <si>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</si>
  <si>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</si>
  <si>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</si>
  <si>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</si>
  <si>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</si>
  <si>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</si>
  <si>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</si>
  <si>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</si>
  <si>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</si>
  <si>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</si>
  <si>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</si>
  <si>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</si>
  <si>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</si>
  <si>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</si>
  <si>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</si>
  <si>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</si>
  <si>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</si>
  <si>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</si>
  <si>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</si>
  <si>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</si>
  <si>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</si>
  <si>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</si>
  <si>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</si>
  <si>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</si>
  <si>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</si>
  <si>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</si>
  <si>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</si>
  <si>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</si>
  <si>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</si>
  <si>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</si>
  <si>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</si>
  <si>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</si>
  <si>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</si>
  <si>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</si>
  <si>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</si>
  <si>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</si>
  <si>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</si>
  <si>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</si>
  <si>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</si>
  <si>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</si>
  <si>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</si>
  <si>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</si>
  <si>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</si>
  <si>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</si>
  <si>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</si>
  <si>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</si>
  <si>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</si>
  <si>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</si>
  <si>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</si>
  <si>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</si>
  <si>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</si>
  <si>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</si>
  <si>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</si>
  <si>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</si>
  <si>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</si>
  <si>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</si>
  <si>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</si>
  <si>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</si>
  <si>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</si>
  <si>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</si>
  <si>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</si>
  <si>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</si>
  <si>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</si>
  <si>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</si>
  <si>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</si>
  <si>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</si>
  <si>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</si>
  <si>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</si>
  <si>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</si>
  <si>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</si>
  <si>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</si>
  <si>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</si>
  <si>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</si>
  <si>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</si>
  <si>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</si>
  <si>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</si>
  <si>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</si>
  <si>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</si>
  <si>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</si>
  <si>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</si>
  <si>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</si>
  <si>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</si>
  <si>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</si>
  <si>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</si>
  <si>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</si>
  <si>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</si>
  <si>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</si>
  <si>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</si>
  <si>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</si>
  <si>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</si>
  <si>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</si>
  <si>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</si>
  <si>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</si>
  <si>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</si>
  <si>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</si>
  <si>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</si>
  <si>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</si>
  <si>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</si>
  <si>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</si>
  <si>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</si>
  <si>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</si>
  <si>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</si>
  <si>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</si>
  <si>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</si>
  <si>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</si>
  <si>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</si>
  <si>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</si>
  <si>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</si>
  <si>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</si>
  <si>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</si>
  <si>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</si>
  <si>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</si>
  <si>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</si>
  <si>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</si>
  <si>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</si>
  <si>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</si>
  <si>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</si>
  <si>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</si>
  <si>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</si>
  <si>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</si>
  <si>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</si>
  <si>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</si>
  <si>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</si>
  <si>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</si>
  <si>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</si>
  <si>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</si>
  <si>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</si>
  <si>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</si>
  <si>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</si>
  <si>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</si>
  <si>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</si>
  <si>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</si>
  <si>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</si>
  <si>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</si>
  <si>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</si>
  <si>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</si>
  <si>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</si>
  <si>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</si>
  <si>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</si>
  <si>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</si>
  <si>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</si>
  <si>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</si>
  <si>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</si>
  <si>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</si>
  <si>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</si>
  <si>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</si>
  <si>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</si>
  <si>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</si>
  <si>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</si>
  <si>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</si>
  <si>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</si>
  <si>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</si>
  <si>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</si>
  <si>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</si>
  <si>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</si>
  <si>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</si>
  <si>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</si>
  <si>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</si>
  <si>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</si>
  <si>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</si>
  <si>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</si>
  <si>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</si>
  <si>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</si>
  <si>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</si>
  <si>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</si>
  <si>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</si>
  <si>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</si>
  <si>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</si>
  <si>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</si>
  <si>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</si>
  <si>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</si>
  <si>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</si>
  <si>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</si>
  <si>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</si>
  <si>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</si>
  <si>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</si>
  <si>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</si>
  <si>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</si>
  <si>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</si>
  <si>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</si>
  <si>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</si>
  <si>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</si>
  <si>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</si>
  <si>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</si>
  <si>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</si>
  <si>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</si>
  <si>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</si>
  <si>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</si>
  <si>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</si>
  <si>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</si>
  <si>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</si>
  <si>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</si>
  <si>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</si>
  <si>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</si>
  <si>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</si>
  <si>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</si>
  <si>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</si>
  <si>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</si>
  <si>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</si>
  <si>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</si>
  <si>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</si>
  <si>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</si>
  <si>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</si>
  <si>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</si>
  <si>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</si>
  <si>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</si>
  <si>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</si>
  <si>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</si>
  <si>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</si>
  <si>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</si>
  <si>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</si>
  <si>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</si>
  <si>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</si>
  <si>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</si>
  <si>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</si>
  <si>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</si>
  <si>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</si>
  <si>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</si>
  <si>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</si>
  <si>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</si>
  <si>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</si>
  <si>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</si>
  <si>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</si>
  <si>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</si>
  <si>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</si>
  <si>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</si>
  <si>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</si>
  <si>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</si>
  <si>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</si>
  <si>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</si>
  <si>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</si>
  <si>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</si>
  <si>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</si>
  <si>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</si>
  <si>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</si>
  <si>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</si>
  <si>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</si>
  <si>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</si>
  <si>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</si>
  <si>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</si>
  <si>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</si>
  <si>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</si>
  <si>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</si>
  <si>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</si>
  <si>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</si>
  <si>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</si>
  <si>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</si>
  <si>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</si>
  <si>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</si>
  <si>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</si>
  <si>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</si>
  <si>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</si>
  <si>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</si>
  <si>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</si>
  <si>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</si>
  <si>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</si>
  <si>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</si>
  <si>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</si>
  <si>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</si>
  <si>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</si>
  <si>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</si>
  <si>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</si>
  <si>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</si>
  <si>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</si>
  <si>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</si>
  <si>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</si>
  <si>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</si>
  <si>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</si>
  <si>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</si>
  <si>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</si>
  <si>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</si>
  <si>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</si>
  <si>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</si>
  <si>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</si>
  <si>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</si>
  <si>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</si>
  <si>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</si>
  <si>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</si>
  <si>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</si>
  <si>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</si>
  <si>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</si>
  <si>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</si>
  <si>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</si>
  <si>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</si>
  <si>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</si>
  <si>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</si>
  <si>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</si>
  <si>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</si>
  <si>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</si>
  <si>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</si>
  <si>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</si>
  <si>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</si>
  <si>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</si>
  <si>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</si>
  <si>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</si>
  <si>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</si>
  <si>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</si>
  <si>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</si>
  <si>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</si>
  <si>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</si>
  <si>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</si>
  <si>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</si>
  <si>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</si>
  <si>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</si>
  <si>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</si>
  <si>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</si>
  <si>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</si>
  <si>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</si>
  <si>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</si>
  <si>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</si>
  <si>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</si>
  <si>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</si>
  <si>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</si>
  <si>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</si>
  <si>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</si>
  <si>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</si>
  <si>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</si>
  <si>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</si>
  <si>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</si>
  <si>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</si>
  <si>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</si>
  <si>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</si>
  <si>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</si>
  <si>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</si>
  <si>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</si>
  <si>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</si>
  <si>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</si>
  <si>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</si>
  <si>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</si>
  <si>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</si>
  <si>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</si>
  <si>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</si>
  <si>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</si>
  <si>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</si>
  <si>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</si>
  <si>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</si>
  <si>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</si>
  <si>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</si>
  <si>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</si>
  <si>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</si>
  <si>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</si>
  <si>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</si>
  <si>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</si>
  <si>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</si>
  <si>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</si>
  <si>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</si>
  <si>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</si>
  <si>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</si>
  <si>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</si>
  <si>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</si>
  <si>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</si>
  <si>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</si>
  <si>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</si>
  <si>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</si>
  <si>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</si>
  <si>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</si>
  <si>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</si>
  <si>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</si>
  <si>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</si>
  <si>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</si>
  <si>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</si>
  <si>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</si>
  <si>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</si>
  <si>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</si>
  <si>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</si>
  <si>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</si>
  <si>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</si>
  <si>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</si>
  <si>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</si>
  <si>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</si>
  <si>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</si>
  <si>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</si>
  <si>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</si>
  <si>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</si>
  <si>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</si>
  <si>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</si>
  <si>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</si>
  <si>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</si>
  <si>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</si>
  <si>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</si>
  <si>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</si>
  <si>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</si>
  <si>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</si>
  <si>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</si>
  <si>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</si>
  <si>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</si>
  <si>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</si>
  <si>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</si>
  <si>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</si>
  <si>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</si>
  <si>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</si>
  <si>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</si>
  <si>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</si>
  <si>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</si>
  <si>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</si>
  <si>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</si>
  <si>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</si>
  <si>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</si>
  <si>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</si>
  <si>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</si>
  <si>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</si>
  <si>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</si>
  <si>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</si>
  <si>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</si>
  <si>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</si>
  <si>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</si>
  <si>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</si>
  <si>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</si>
  <si>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</si>
  <si>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</si>
  <si>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</si>
  <si>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</si>
  <si>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</si>
  <si>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</si>
  <si>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</si>
  <si>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</si>
  <si>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</si>
  <si>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</si>
  <si>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</si>
  <si>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</si>
  <si>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</si>
  <si>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</si>
  <si>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</si>
  <si>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</si>
  <si>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</si>
  <si>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</si>
  <si>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</si>
  <si>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</si>
  <si>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</si>
  <si>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</si>
  <si>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</si>
  <si>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</si>
  <si>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</si>
  <si>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</si>
  <si>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</si>
  <si>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</si>
  <si>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</si>
  <si>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</si>
  <si>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</si>
  <si>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</si>
  <si>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</si>
  <si>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</si>
  <si>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</si>
  <si>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</si>
  <si>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</si>
  <si>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</si>
  <si>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</si>
  <si>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</si>
  <si>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</si>
  <si>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</si>
  <si>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</si>
  <si>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</si>
  <si>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</si>
  <si>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</si>
  <si>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</si>
  <si>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</si>
  <si>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</si>
  <si>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</si>
  <si>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</si>
  <si>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</si>
  <si>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</si>
  <si>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</si>
  <si>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</si>
  <si>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</si>
  <si>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</si>
  <si>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</si>
  <si>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</si>
  <si>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</si>
  <si>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</si>
  <si>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</si>
  <si>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</si>
  <si>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</si>
  <si>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</si>
  <si>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</si>
  <si>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</si>
  <si>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</si>
  <si>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</si>
  <si>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</si>
  <si>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</si>
  <si>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</si>
  <si>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</si>
  <si>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</si>
  <si>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</si>
  <si>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</si>
  <si>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</si>
  <si>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</si>
  <si>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</si>
  <si>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</si>
  <si>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</si>
  <si>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</si>
  <si>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</si>
  <si>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</si>
  <si>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</si>
  <si>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</si>
  <si>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</si>
  <si>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</si>
  <si>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</si>
  <si>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</si>
  <si>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</si>
  <si>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</si>
  <si>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</si>
  <si>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</si>
  <si>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</si>
  <si>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</si>
  <si>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</si>
  <si>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</si>
  <si>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</si>
  <si>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</si>
  <si>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</si>
  <si>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</si>
  <si>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</si>
  <si>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</si>
  <si>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</si>
  <si>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</si>
  <si>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</si>
  <si>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</si>
  <si>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</si>
  <si>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</si>
  <si>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</si>
  <si>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</si>
  <si>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</si>
  <si>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</si>
  <si>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</si>
  <si>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</si>
  <si>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</si>
  <si>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</si>
  <si>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</si>
  <si>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</si>
  <si>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</si>
  <si>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</si>
  <si>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</si>
  <si>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</si>
  <si>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</si>
  <si>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</si>
  <si>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</si>
  <si>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</si>
  <si>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</si>
  <si>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</si>
  <si>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</si>
  <si>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</si>
  <si>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</si>
  <si>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</si>
  <si>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</si>
  <si>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</si>
  <si>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</si>
  <si>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</si>
  <si>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</si>
  <si>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</si>
  <si>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</si>
  <si>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</si>
  <si>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</si>
  <si>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</si>
  <si>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</si>
  <si>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</si>
  <si>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</si>
  <si>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</si>
  <si>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</si>
  <si>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</si>
  <si>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</si>
  <si>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</si>
  <si>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</si>
  <si>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</si>
  <si>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</si>
  <si>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</si>
  <si>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</si>
  <si>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</si>
  <si>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</si>
  <si>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</si>
  <si>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</si>
  <si>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</si>
  <si>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</si>
  <si>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</si>
  <si>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</si>
  <si>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</si>
  <si>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</si>
  <si>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</si>
  <si>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</si>
  <si>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</si>
  <si>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</si>
  <si>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</si>
  <si>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</si>
  <si>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</si>
  <si>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</si>
  <si>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</si>
  <si>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</si>
  <si>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</si>
  <si>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</si>
  <si>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</si>
  <si>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</si>
  <si>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</si>
  <si>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</si>
  <si>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</si>
  <si>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</si>
  <si>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</si>
  <si>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</si>
  <si>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</si>
  <si>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</si>
  <si>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</si>
  <si>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</si>
  <si>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</si>
  <si>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</si>
  <si>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</si>
  <si>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</si>
  <si>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</si>
  <si>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</si>
  <si>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</si>
  <si>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</si>
  <si>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</si>
  <si>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</si>
  <si>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</si>
  <si>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</si>
  <si>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</si>
  <si>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</si>
  <si>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</si>
  <si>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</si>
  <si>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</si>
  <si>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</si>
  <si>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</si>
  <si>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</si>
  <si>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</si>
  <si>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</si>
  <si>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</si>
  <si>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</si>
  <si>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</si>
  <si>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</si>
  <si>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</si>
  <si>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</si>
  <si>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</si>
  <si>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</si>
  <si>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</si>
  <si>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</si>
  <si>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</si>
  <si>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</si>
  <si>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</si>
  <si>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</si>
  <si>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</si>
  <si>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</si>
  <si>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</si>
  <si>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</si>
  <si>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</si>
  <si>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</si>
  <si>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</si>
  <si>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</si>
  <si>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</si>
  <si>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</si>
  <si>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</si>
  <si>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</si>
  <si>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</si>
  <si>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</si>
  <si>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</si>
  <si>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</si>
  <si>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</si>
  <si>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</si>
  <si>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</si>
  <si>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</si>
  <si>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</si>
  <si>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</si>
  <si>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</si>
  <si>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</si>
  <si>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</si>
  <si>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</si>
  <si>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</si>
  <si>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</si>
  <si>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</si>
  <si>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</si>
  <si>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</si>
  <si>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</si>
  <si>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</si>
  <si>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</si>
  <si>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</si>
  <si>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</si>
  <si>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</si>
  <si>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</si>
  <si>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</si>
  <si>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</si>
  <si>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</si>
  <si>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</si>
  <si>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</si>
  <si>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</si>
  <si>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</si>
  <si>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</si>
  <si>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</si>
  <si>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</si>
  <si>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</si>
  <si>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</si>
  <si>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</si>
  <si>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</si>
  <si>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</si>
  <si>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</si>
  <si>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</si>
  <si>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</si>
  <si>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</si>
  <si>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</si>
  <si>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</si>
  <si>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</si>
  <si>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</si>
  <si>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</si>
  <si>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</si>
  <si>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</si>
  <si>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</si>
  <si>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</si>
  <si>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</si>
  <si>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</si>
  <si>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</si>
  <si>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</si>
  <si>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</si>
  <si>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</si>
  <si>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</si>
  <si>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</si>
  <si>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</si>
  <si>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</si>
  <si>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</si>
  <si>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</si>
  <si>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</si>
  <si>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</si>
  <si>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</si>
  <si>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</si>
  <si>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</si>
  <si>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</si>
  <si>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</si>
  <si>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</si>
  <si>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</si>
  <si>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</si>
  <si>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</si>
  <si>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</si>
  <si>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</si>
  <si>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</si>
  <si>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</si>
  <si>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</si>
  <si>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</si>
  <si>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</si>
  <si>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</si>
  <si>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</si>
  <si>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</si>
  <si>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</si>
  <si>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</si>
  <si>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</si>
  <si>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</si>
  <si>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</si>
  <si>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</si>
  <si>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</si>
  <si>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</si>
  <si>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</si>
  <si>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</si>
  <si>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</si>
  <si>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</si>
  <si>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</si>
  <si>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</si>
  <si>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</si>
  <si>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</si>
  <si>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</si>
  <si>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</si>
  <si>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</si>
  <si>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</si>
  <si>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</si>
  <si>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</si>
  <si>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</si>
  <si>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</si>
  <si>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</si>
  <si>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</si>
  <si>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</si>
  <si>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</si>
  <si>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</si>
  <si>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</si>
  <si>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</si>
  <si>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</si>
  <si>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</si>
  <si>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</si>
  <si>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</si>
  <si>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</si>
  <si>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</si>
  <si>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</si>
  <si>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</si>
  <si>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</si>
  <si>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</si>
  <si>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</si>
  <si>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</si>
  <si>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</si>
  <si>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</si>
  <si>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</si>
  <si>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</si>
  <si>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</si>
  <si>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</si>
  <si>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</si>
  <si>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</si>
  <si>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</si>
  <si>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</si>
  <si>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</si>
  <si>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</si>
  <si>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</si>
  <si>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</si>
  <si>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</si>
  <si>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</si>
  <si>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</si>
  <si>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</si>
  <si>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</si>
  <si>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</si>
  <si>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</si>
  <si>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</si>
  <si>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</si>
  <si>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</si>
  <si>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</si>
  <si>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</si>
  <si>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</si>
  <si>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</si>
  <si>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</si>
  <si>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</si>
  <si>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</si>
  <si>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</si>
  <si>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</si>
  <si>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</si>
  <si>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</si>
  <si>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</si>
  <si>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</si>
  <si>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</si>
  <si>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</si>
  <si>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</si>
  <si>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</si>
  <si>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</si>
  <si>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</si>
  <si>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</si>
  <si>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</si>
  <si>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</si>
  <si>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</si>
  <si>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</si>
  <si>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</si>
  <si>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</si>
  <si>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</si>
  <si>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</si>
  <si>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</si>
  <si>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</si>
  <si>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</si>
  <si>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</si>
  <si>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</si>
  <si>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</si>
  <si>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</si>
  <si>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</si>
  <si>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</si>
  <si>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</si>
  <si>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</si>
  <si>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</si>
  <si>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</si>
  <si>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</si>
  <si>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</si>
  <si>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</si>
  <si>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</si>
  <si>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</si>
  <si>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</si>
  <si>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</si>
  <si>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</si>
  <si>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</si>
  <si>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</si>
  <si>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</si>
  <si>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</si>
  <si>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</si>
  <si>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</si>
  <si>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</si>
  <si>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</si>
  <si>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</si>
  <si>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</si>
  <si>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</si>
  <si>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</si>
  <si>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</si>
  <si>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</si>
  <si>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</si>
  <si>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</si>
  <si>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</si>
  <si>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</si>
  <si>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</si>
  <si>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</si>
  <si>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</si>
  <si>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</si>
  <si>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</si>
  <si>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</si>
  <si>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</si>
  <si>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</si>
  <si>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</si>
  <si>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</si>
  <si>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</si>
  <si>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</si>
  <si>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</si>
  <si>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</si>
  <si>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</si>
  <si>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</si>
  <si>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</si>
  <si>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</si>
  <si>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</si>
  <si>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</si>
  <si>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</si>
  <si>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</si>
  <si>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</si>
  <si>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</si>
  <si>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</si>
  <si>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</si>
  <si>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</si>
  <si>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</si>
  <si>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</si>
  <si>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</si>
  <si>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</si>
  <si>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</si>
  <si>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</si>
  <si>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</si>
  <si>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</si>
  <si>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</si>
  <si>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</si>
  <si>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</si>
  <si>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</si>
  <si>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</si>
  <si>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</si>
  <si>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</si>
  <si>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</si>
  <si>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</si>
  <si>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</si>
  <si>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</si>
  <si>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</si>
  <si>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</si>
  <si>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</si>
  <si>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</si>
  <si>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</si>
  <si>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</si>
  <si>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</si>
  <si>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</si>
  <si>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</si>
  <si>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</si>
  <si>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</si>
  <si>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</si>
  <si>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</si>
  <si>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</si>
  <si>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</si>
  <si>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</si>
  <si>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</si>
  <si>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</si>
  <si>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</si>
  <si>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</si>
  <si>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</si>
  <si>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</si>
  <si>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</si>
  <si>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</si>
  <si>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</si>
  <si>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</si>
  <si>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</si>
  <si>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</si>
  <si>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</si>
  <si>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</si>
  <si>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</si>
  <si>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</si>
  <si>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</si>
  <si>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</si>
  <si>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</si>
  <si>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</si>
  <si>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</si>
  <si>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</si>
  <si>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</si>
  <si>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</si>
  <si>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</si>
  <si>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</si>
  <si>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</si>
  <si>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</si>
  <si>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</si>
  <si>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</si>
  <si>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</si>
  <si>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</si>
  <si>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</si>
  <si>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</si>
  <si>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</si>
  <si>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</si>
  <si>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</si>
  <si>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</si>
  <si>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</si>
  <si>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</si>
  <si>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</si>
  <si>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</si>
  <si>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</si>
  <si>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</si>
  <si>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</si>
  <si>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</si>
  <si>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</si>
  <si>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</si>
  <si>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</si>
  <si>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</si>
  <si>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</si>
  <si>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</si>
  <si>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</si>
  <si>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</si>
  <si>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</si>
  <si>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</si>
  <si>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</si>
  <si>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</si>
  <si>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</si>
  <si>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</si>
  <si>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</si>
  <si>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</si>
  <si>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</si>
  <si>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</si>
  <si>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</si>
  <si>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</si>
  <si>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</si>
  <si>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</si>
  <si>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</si>
  <si>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</si>
  <si>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</si>
  <si>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</si>
  <si>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</si>
  <si>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</si>
  <si>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</si>
  <si>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</si>
  <si>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</si>
  <si>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</si>
  <si>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</si>
  <si>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</si>
  <si>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</si>
  <si>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</si>
  <si>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</si>
  <si>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</si>
  <si>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</si>
  <si>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</si>
  <si>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</si>
  <si>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</si>
  <si>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</si>
  <si>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</si>
  <si>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</si>
  <si>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</si>
  <si>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</si>
  <si>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</si>
  <si>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</si>
  <si>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</si>
  <si>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</si>
  <si>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</si>
  <si>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</si>
  <si>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</si>
  <si>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</si>
  <si>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</si>
  <si>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</si>
  <si>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</si>
  <si>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</si>
  <si>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</si>
  <si>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</si>
  <si>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</si>
  <si>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</si>
  <si>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</si>
  <si>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</si>
  <si>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</si>
  <si>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</si>
  <si>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</si>
  <si>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</si>
  <si>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</si>
  <si>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</si>
  <si>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</si>
  <si>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</si>
  <si>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</si>
  <si>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</si>
  <si>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</si>
  <si>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</si>
  <si>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</si>
  <si>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</si>
  <si>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</si>
  <si>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</si>
  <si>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</si>
  <si>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</si>
  <si>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</si>
  <si>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</si>
  <si>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</si>
  <si>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</si>
  <si>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</si>
  <si>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</si>
  <si>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</si>
  <si>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</si>
  <si>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</si>
  <si>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</si>
  <si>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</si>
  <si>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</si>
  <si>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</si>
  <si>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</si>
  <si>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</si>
  <si>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</si>
  <si>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</si>
  <si>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</si>
  <si>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</si>
  <si>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</si>
  <si>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</si>
  <si>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</si>
  <si>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</si>
  <si>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</si>
  <si>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</si>
  <si>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</si>
  <si>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</si>
  <si>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</si>
  <si>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</si>
  <si>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</si>
  <si>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</si>
  <si>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</si>
  <si>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</si>
  <si>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</si>
  <si>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</si>
  <si>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</si>
  <si>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</si>
  <si>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</si>
  <si>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</si>
  <si>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</si>
  <si>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</si>
  <si>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</si>
  <si>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</si>
  <si>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</si>
  <si>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</si>
  <si>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</si>
  <si>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</si>
  <si>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</si>
  <si>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</si>
  <si>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</si>
  <si>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</si>
  <si>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</si>
  <si>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</si>
  <si>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</si>
  <si>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</si>
  <si>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</si>
  <si>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</si>
  <si>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</si>
  <si>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</si>
  <si>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</si>
  <si>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</si>
  <si>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</si>
  <si>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</si>
  <si>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</si>
  <si>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</si>
  <si>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</si>
  <si>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</si>
  <si>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</si>
  <si>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</si>
  <si>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</si>
  <si>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</si>
  <si>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</si>
  <si>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</si>
  <si>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</si>
  <si>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</si>
  <si>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</si>
  <si>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</si>
  <si>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</si>
  <si>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</si>
  <si>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</si>
  <si>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</si>
  <si>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</si>
  <si>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</si>
  <si>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</si>
  <si>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</si>
  <si>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</si>
  <si>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</si>
  <si>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</si>
  <si>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</si>
  <si>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</si>
  <si>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</si>
  <si>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</si>
  <si>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</si>
  <si>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</si>
  <si>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</si>
  <si>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</si>
  <si>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</si>
  <si>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</si>
  <si>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</si>
  <si>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</si>
  <si>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</si>
  <si>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</si>
  <si>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</si>
  <si>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</si>
  <si>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</si>
  <si>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</si>
  <si>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</si>
  <si>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</si>
  <si>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</si>
  <si>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</si>
  <si>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</si>
  <si>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</si>
  <si>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</si>
  <si>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</si>
  <si>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</si>
  <si>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</si>
  <si>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</si>
  <si>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</si>
  <si>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</si>
  <si>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</si>
  <si>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</si>
  <si>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</si>
  <si>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</si>
  <si>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</si>
  <si>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</si>
  <si>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</si>
  <si>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</si>
  <si>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</si>
  <si>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</si>
  <si>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</si>
  <si>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</si>
  <si>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</si>
  <si>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</si>
  <si>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</si>
  <si>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</si>
  <si>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</si>
  <si>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</si>
  <si>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</si>
  <si>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</si>
  <si>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</si>
  <si>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</si>
  <si>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</si>
  <si>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</si>
  <si>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</si>
  <si>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</si>
  <si>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</si>
  <si>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</si>
  <si>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</si>
  <si>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</si>
  <si>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</si>
  <si>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</si>
  <si>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</si>
  <si>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</si>
  <si>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</si>
  <si>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</si>
  <si>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</si>
  <si>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</si>
  <si>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</si>
  <si>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</si>
  <si>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</si>
  <si>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</si>
  <si>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</si>
  <si>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</si>
  <si>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</si>
  <si>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</si>
  <si>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</si>
  <si>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</si>
  <si>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</si>
  <si>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</si>
  <si>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</si>
  <si>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</si>
  <si>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</si>
  <si>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</si>
  <si>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</si>
  <si>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</si>
  <si>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</si>
  <si>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</si>
  <si>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</si>
  <si>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</si>
  <si>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</si>
  <si>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</si>
  <si>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</si>
  <si>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</si>
  <si>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</si>
  <si>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</si>
  <si>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</si>
  <si>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</si>
  <si>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</si>
  <si>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</si>
  <si>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</si>
  <si>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</si>
  <si>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</si>
  <si>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</si>
  <si>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</si>
  <si>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</si>
  <si>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</si>
  <si>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</si>
  <si>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</si>
  <si>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</si>
  <si>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</si>
  <si>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</si>
  <si>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</si>
  <si>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</si>
  <si>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</si>
  <si>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</si>
  <si>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</si>
  <si>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</si>
  <si>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</si>
  <si>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</si>
  <si>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</si>
  <si>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</si>
  <si>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</si>
  <si>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</si>
  <si>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</si>
  <si>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</si>
  <si>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</si>
  <si>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</si>
  <si>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</si>
  <si>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</si>
  <si>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</si>
  <si>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</si>
  <si>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</si>
  <si>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</si>
  <si>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</si>
  <si>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</si>
  <si>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</si>
  <si>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</si>
  <si>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</si>
  <si>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</si>
  <si>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</si>
  <si>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</si>
  <si>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</si>
  <si>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</si>
  <si>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</si>
  <si>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</si>
  <si>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</si>
  <si>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</si>
  <si>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</si>
  <si>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</si>
  <si>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</si>
  <si>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</si>
  <si>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</si>
  <si>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</si>
  <si>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</si>
  <si>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</si>
  <si>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</si>
  <si>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</si>
  <si>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</si>
  <si>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</si>
  <si>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</si>
  <si>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</si>
  <si>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</si>
  <si>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</si>
  <si>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</si>
  <si>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</si>
  <si>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</si>
  <si>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</si>
  <si>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</si>
  <si>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</si>
  <si>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</si>
  <si>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</si>
  <si>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</si>
  <si>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</si>
  <si>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</si>
  <si>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</si>
  <si>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</si>
  <si>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</si>
  <si>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</si>
  <si>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</si>
  <si>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</si>
  <si>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</si>
  <si>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</si>
  <si>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</si>
  <si>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</si>
  <si>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</si>
  <si>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</si>
  <si>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</si>
  <si>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</si>
  <si>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</si>
  <si>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</si>
  <si>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</si>
  <si>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</si>
  <si>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</si>
  <si>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</si>
  <si>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</si>
  <si>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</si>
  <si>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</si>
  <si>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</si>
  <si>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</si>
  <si>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</si>
  <si>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</si>
  <si>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</si>
  <si>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</si>
  <si>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</si>
  <si>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</si>
  <si>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</si>
  <si>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</si>
  <si>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</si>
  <si>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</si>
  <si>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</si>
  <si>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</si>
  <si>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</si>
  <si>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</si>
  <si>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</si>
  <si>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</si>
  <si>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</si>
  <si>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</si>
  <si>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</si>
  <si>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</si>
  <si>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</si>
  <si>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</si>
  <si>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</si>
  <si>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</si>
  <si>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</si>
  <si>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</si>
  <si>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</si>
  <si>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</si>
  <si>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</si>
  <si>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</si>
  <si>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</si>
  <si>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</si>
  <si>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</si>
  <si>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</si>
  <si>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</si>
  <si>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</si>
  <si>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</si>
  <si>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</si>
  <si>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</si>
  <si>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</si>
  <si>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</si>
  <si>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</si>
  <si>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</si>
  <si>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</si>
  <si>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</si>
  <si>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</si>
  <si>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</si>
  <si>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</si>
  <si>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</si>
  <si>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</si>
  <si>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</si>
  <si>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</si>
  <si>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</si>
  <si>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</si>
  <si>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</si>
  <si>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</si>
  <si>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</si>
  <si>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</si>
  <si>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</si>
  <si>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</si>
  <si>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</si>
  <si>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</si>
  <si>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</si>
  <si>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</si>
  <si>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</si>
  <si>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</si>
  <si>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</si>
  <si>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</si>
  <si>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</si>
  <si>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</si>
  <si>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</si>
  <si>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</si>
  <si>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</si>
  <si>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</si>
  <si>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</si>
  <si>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</si>
  <si>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</si>
  <si>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</si>
  <si>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</si>
  <si>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</si>
  <si>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</si>
  <si>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</si>
  <si>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</si>
  <si>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</si>
  <si>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</si>
  <si>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</si>
  <si>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</si>
  <si>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</si>
  <si>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</si>
  <si>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</si>
  <si>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</si>
  <si>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</si>
  <si>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</si>
  <si>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</si>
  <si>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</si>
  <si>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</si>
  <si>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</si>
  <si>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</si>
  <si>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</si>
  <si>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</si>
  <si>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</si>
  <si>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</si>
  <si>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</si>
  <si>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</si>
  <si>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</si>
  <si>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</si>
  <si>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</si>
  <si>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</si>
  <si>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</si>
  <si>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</si>
  <si>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</si>
  <si>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</si>
  <si>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</si>
  <si>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</si>
  <si>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</si>
  <si>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</si>
  <si>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</si>
  <si>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</si>
  <si>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</si>
  <si>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</si>
  <si>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</si>
  <si>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</si>
  <si>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</si>
  <si>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</si>
  <si>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</si>
  <si>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</si>
  <si>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</si>
  <si>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</si>
  <si>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</si>
  <si>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</si>
  <si>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</si>
  <si>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</si>
  <si>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</si>
  <si>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</si>
  <si>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</si>
  <si>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</si>
  <si>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</si>
  <si>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</si>
  <si>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</si>
  <si>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</si>
  <si>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</si>
  <si>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</si>
  <si>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</si>
  <si>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</si>
  <si>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</si>
  <si>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</si>
  <si>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</si>
  <si>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</si>
  <si>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</si>
  <si>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</si>
  <si>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</si>
  <si>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</si>
  <si>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</si>
  <si>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</si>
  <si>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</si>
  <si>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</si>
  <si>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</si>
  <si>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</si>
  <si>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</si>
  <si>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</si>
  <si>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</si>
  <si>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</si>
  <si>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</si>
  <si>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</si>
  <si>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</si>
  <si>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</si>
  <si>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</si>
  <si>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</si>
  <si>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</si>
  <si>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</si>
  <si>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</si>
  <si>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</si>
  <si>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</si>
  <si>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</si>
  <si>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</si>
  <si>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</si>
  <si>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</si>
  <si>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</si>
  <si>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</si>
  <si>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</si>
  <si>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</si>
  <si>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</si>
  <si>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</si>
  <si>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</si>
  <si>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</si>
  <si>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</si>
  <si>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</si>
  <si>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</si>
  <si>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</si>
  <si>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</si>
  <si>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</si>
  <si>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</si>
  <si>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</si>
  <si>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</si>
  <si>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</si>
  <si>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</si>
  <si>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</si>
  <si>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</si>
  <si>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</si>
  <si>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</si>
  <si>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</si>
  <si>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</si>
  <si>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</si>
  <si>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</si>
  <si>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</si>
  <si>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</si>
  <si>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</si>
  <si>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</si>
  <si>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</si>
  <si>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</si>
  <si>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</si>
  <si>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</si>
  <si>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</si>
  <si>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</si>
  <si>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</si>
  <si>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</si>
  <si>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</si>
  <si>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</si>
  <si>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</si>
  <si>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</si>
  <si>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</si>
  <si>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</si>
  <si>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</si>
  <si>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</si>
  <si>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</si>
  <si>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</si>
  <si>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</si>
  <si>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</si>
  <si>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</si>
  <si>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</si>
  <si>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</si>
  <si>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</si>
  <si>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</si>
  <si>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</si>
  <si>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</si>
  <si>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</si>
  <si>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</si>
  <si>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</si>
  <si>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</si>
  <si>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</si>
  <si>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</si>
  <si>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</si>
  <si>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</si>
  <si>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</si>
  <si>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</si>
  <si>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</si>
  <si>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</si>
  <si>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</si>
  <si>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</si>
  <si>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</si>
  <si>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</si>
  <si>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</si>
  <si>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</si>
  <si>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</si>
  <si>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</si>
  <si>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</si>
  <si>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</si>
  <si>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</si>
  <si>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</si>
  <si>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</si>
  <si>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</si>
  <si>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</si>
  <si>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</si>
  <si>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</si>
  <si>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</si>
  <si>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</si>
  <si>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</si>
  <si>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</si>
  <si>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</si>
  <si>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</si>
  <si>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</si>
  <si>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</si>
  <si>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</si>
  <si>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</si>
  <si>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</si>
  <si>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</si>
  <si>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</si>
  <si>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</si>
  <si>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</si>
  <si>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</si>
  <si>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</si>
  <si>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</si>
  <si>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</si>
  <si>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</si>
  <si>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</si>
  <si>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</si>
  <si>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</si>
  <si>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</si>
  <si>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</si>
  <si>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</si>
  <si>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</si>
  <si>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</si>
  <si>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</si>
  <si>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</si>
  <si>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</si>
  <si>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</si>
  <si>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</si>
  <si>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</si>
  <si>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 xml:space="preserve">at site TS </t>
  </si>
  <si>
    <t>PCM-20251212-00000233</t>
  </si>
  <si>
    <t xml:space="preserve">40 MIN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</si>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</sst>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7" dataDxfId="46" headerRowBorderDxfId="44" tableBorderDxfId="45" totalsRowBorderDxfId="43">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340.26300486110995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46003.211430787036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46003.211430787036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46003.211430787036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46003.211430787036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46003.211430787036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46003.211430787036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46003.211430787036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46003.211430787036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46003.211430787036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46003.211430787036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46003.211430787036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46003.211430787036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46003.211430787036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46003.211430787036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46003.211430787036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46003.211430787036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46003.211430787036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46003.211430787036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46003.211430787036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46003.211430787036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46003.211430787036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46003.211430787036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46003.211430787036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46003.211430787036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46003.211430787036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46003.211430787036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46003.211430787036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46003.211430787036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46003.211430787036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46003.211430787036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46003.211430787036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46003.211430787036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46003.211430787036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46003.211430787036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46003.211430787036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46003.211430787036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46003.211430787036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46003.211430787036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46003.211430787036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46003.211430787036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46003.211430787036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46003.211430787036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46003.211430787036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46003.211430787036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46003.211430787036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46003.211430787036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46003.211430787036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46003.211430787036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46003.211430787036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46003.211430787036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46003.211430787036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46003.211430787036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46003.211430787036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46003.211430787036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46003.211430787036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46003.211430787036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46003.211430787036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46003.211430787036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46003.211430787036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46003.211430787036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46003.211430787036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46003.211430787036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46003.211430787036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46003.211430787036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46003.211430787036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46003.211430787036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46003.211430787036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46003.211430787036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46003.211430787036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46003.211430787036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46003.211430787036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46003.211430787036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46003.211430787036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46003.211430787036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46003.211430787036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46003.211430787036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46003.211430787036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46003.211430787036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46003.211430787036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46003.211430787036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46003.211430787036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46003.211430787036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46003.211430787036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46003.211430787036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46003.211430787036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46003.211430787036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46003.211430787036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46003.211430787036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46003.211430787036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46003.211430787036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46003.211430787036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46003.211430787036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46003.211430787036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46003.211430787036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46003.211430787036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46003.211430787036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46003.211430787036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46003.211430787036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46003.211430787036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46003.211430787036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46003.211430787036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46003.211430787036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46003.211430787036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46003.211430787036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46003.211430787036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46003.211430787036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46003.211430787036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46003.211430787036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46003.211430787036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46003.211430787036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46003.211430787036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46003.211430787036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46003.211430787036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46003.211430787036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46003.211430787036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46003.211430787036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46003.211430787036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46003.211430787036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46003.211430787036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46003.211430787036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46003.211430787036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46003.211430787036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46003.211430787036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46003.211430787036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46003.211430787036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46003.211430787036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46003.211430787036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46003.211430787036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46003.211430787036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46003.211430787036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46003.211430787036</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178.21159282407461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18.824011805554619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5.8560488425937365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2.3795210648167995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46003.211430787036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46003.211430787036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46003.211430787036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46003.211430787036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46003.211430787036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46003.211430787036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46003.211430787036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46003.211430787036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46003.211430787036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46003.211430787036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46003.211430787036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46003.211430787036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46003.211430787036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46003.211430787036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46003.211430787036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46003.211430787036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46003.211430787036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46003.211430787036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46003.211430787036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46003.211430787036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46003.211430787036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46003.211430787036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46003.211430787036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46003.211430787036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46003.211430787036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46003.211430787036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46003.211430787036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46003.211430787036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46003.211430787036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46003.211430787036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46003.211430787036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46003.211430787036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46003.211430787036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46003.211430787036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46003.211430787036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46003.211430787036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46003.211430787036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46003.211430787036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46003.211430787036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46003.211430787036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46003.211430787036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46003.211430787036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46003.211430787036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46003.211430787036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46003.211430787036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46003.211430787036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46003.211430787036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46003.211430787036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46003.211430787036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46003.211430787036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46003.211430787036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46003.211430787036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46003.211430787036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46003.211430787036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46003.211430787036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46003.211430787036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46003.211430787036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46003.211430787036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46003.211430787036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46003.211430787036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46003.211430787036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46003.211430787036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46003.211430787036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46003.211430787036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46003.211430787036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46003.211430787036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46003.211430787036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46003.211430787036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46003.211430787036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46003.211430787036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46003.211430787036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46003.211430787036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46003.211430787036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46003.211430787036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46003.211430787036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46003.211430787036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46003.211430787036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46003.211430787036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46003.211430787036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46003.211430787036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46003.211430787036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46003.211430787036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46003.211430787036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46003.211430787036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46003.211430787036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46003.211430787036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46003.211430787036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46003.211430787036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46003.211430787036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46003.211430787036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46003.211430787036</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46003.211430787036</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46003.211430787036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46003.211430787036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46003.211430787036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46003.211430787036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46003.211430787036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46003.211430787036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46003.211430787036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46003.211430787036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46003.211430787036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46003.211430787036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46003.211430787036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46003.211430787036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46003.211430787036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46003.211430787036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46003.211430787036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46003.211430787036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46003.211430787036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46003.211430787036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46003.211430787036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46003.211430787036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46003.211430787036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46003.211430787036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46003.211430787036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46003.211430787036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46003.211430787036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46003.211430787036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46003.211430787036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46003.211430787036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46003.211430787036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46003.211430787036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46003.211430787036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46003.211430787036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46003.211430787036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46003.211430787036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46003.211430787036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46003.211430787036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46003.211430787036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46003.211430787036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46003.211430787036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46003.211430787036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46003.211430787036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46003.211430787036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46003.211430787036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46003.211430787036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46003.211430787036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46003.211430787036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46003.211430787036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46003.211430787036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46003.211430787036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46003.211430787036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46003.211430787036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46003.211430787036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46003.211430787036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46003.211430787036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46003.211430787036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46003.211430787036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46003.211430787036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46003.211430787036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46003.211430787036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46003.211430787036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46003.211430787036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46003.211430787036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46003.211430787036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46003.211430787036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46003.211430787036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46003.211430787036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46003.211430787036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46003.211430787036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46003.211430787036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46003.211430787036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46003.211430787036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46003.211430787036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46003.211430787036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46003.211430787036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46003.211430787036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46003.211430787036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46003.211430787036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46003.211430787036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46003.211430787036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46003.211430787036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46003.211430787036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46003.211430787036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46003.211430787036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46003.211430787036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46003.211430787036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46003.211430787036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46003.211430787036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46003.211430787036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46003.211430787036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46003.211430787036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46003.211430787036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46003.211430787036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46003.211430787036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46003.211430787036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46003.211430787036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46003.211430787036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46003.211430787036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46003.211430787036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46003.211430787036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46003.211430787036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46003.211430787036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46003.211430787036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46003.211430787036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46003.211430787036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46003.211430787036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46003.211430787036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46003.211430787036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46003.211430787036</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46003.211430787036</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46003.211430787036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46003.211430787036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46003.211430787036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46003.211430787036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46003.211430787036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46003.211430787036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46003.211430787036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46003.211430787036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46003.211430787036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46003.211430787036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46003.211430787036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46003.211430787036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46003.211430787036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46003.211430787036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46003.211430787036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46003.211430787036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46003.211430787036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46003.211430787036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46003.211430787036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46003.211430787036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46003.211430787036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46003.211430787036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46003.211430787036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46003.211430787036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46003.211430787036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46003.211430787036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46003.211430787036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46003.211430787036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46003.211430787036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46003.211430787036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46003.211430787036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46003.211430787036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46003.211430787036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46003.211430787036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46003.211430787036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46003.211430787036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46003.211430787036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46003.211430787036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46003.211430787036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46003.211430787036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46003.211430787036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46003.211430787036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46003.211430787036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46003.211430787036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46003.211430787036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46003.211430787036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46003.211430787036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46003.211430787036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46003.211430787036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46003.211430787036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46003.211430787036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46003.211430787036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46003.211430787036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46003.211430787036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46003.211430787036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46003.211430787036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46003.211430787036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46003.211430787036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46003.211430787036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46003.211430787036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46003.211430787036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46003.211430787036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46003.211430787036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46003.211430787036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46003.211430787036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46003.211430787036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46003.211430787036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46003.211430787036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46003.211430787036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46003.211430787036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46003.211430787036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46003.211430787036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46003.211430787036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46003.211430787036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46003.211430787036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46003.211430787036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46003.211430787036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46003.211430787036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46003.211430787036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46003.211430787036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46003.211430787036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46003.211430787036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46003.211430787036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46003.211430787036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46003.211430787036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46003.211430787036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46003.211430787036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46003.211430787036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46003.211430787036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46003.211430787036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46003.211430787036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46003.211430787036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46003.211430787036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46003.211430787036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46003.211430787036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46003.211430787036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46003.211430787036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46003.211430787036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46003.211430787036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46003.211430787036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46003.211430787036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46003.211430787036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46003.211430787036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46003.211430787036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46003.211430787036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46003.211430787036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46003.211430787036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46003.211430787036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46003.211430787036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46003.211430787036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46003.211430787036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46003.211430787036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46003.211430787036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46003.211430787036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46003.211430787036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46003.211430787036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46003.211430787036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46003.211430787036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46003.211430787036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46003.211430787036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46003.211430787036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46003.211430787036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46003.211430787036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46003.211430787036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46003.211430787036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46003.211430787036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46003.211430787036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46003.211430787036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46003.211430787036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46003.211430787036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46003.211430787036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46003.211430787036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46003.211430787036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46003.211430787036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46003.211430787036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46003.211430787036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46003.211430787036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46003.211430787036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46003.211430787036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46003.211430787036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46003.211430787036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46003.211430787036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46003.211430787036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46003.211430787036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46003.211430787036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46003.211430787036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46003.211430787036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46003.211430787036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46003.211430787036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46003.211430787036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46003.211430787036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46003.211430787036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46003.211430787036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46003.211430787036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46003.211430787036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46003.211430787036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46003.211430787036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46003.211430787036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46003.211430787036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46003.211430787036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46003.211430787036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46003.211430787036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46003.211430787036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46003.211430787036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46003.211430787036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46003.211430787036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46003.211430787036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46003.211430787036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46003.211430787036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46003.211430787036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46003.211430787036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46003.211430787036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46003.211430787036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46003.211430787036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46003.211430787036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46003.211430787036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46003.211430787036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46003.211430787036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46003.211430787036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46003.211430787036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46003.211430787036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46003.211430787036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46003.211430787036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46003.211430787036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46003.211430787036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46003.211430787036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46003.211430787036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46003.211430787036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46003.211430787036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46003.211430787036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46003.211430787036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46003.211430787036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46003.211430787036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46003.211430787036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46003.211430787036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46003.211430787036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46003.211430787036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46003.211430787036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46003.211430787036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46003.211430787036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46003.211430787036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46003.211430787036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46003.211430787036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46003.211430787036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46003.211430787036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46003.211430787036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46003.211430787036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46003.211430787036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46003.211430787036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46003.211430787036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46003.211430787036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46003.211430787036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46003.211430787036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46003.211430787036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46003.211430787036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46003.211430787036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46003.211430787036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46003.211430787036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46003.211430787036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46003.211430787036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46003.211430787036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46003.211430787036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46003.211430787036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46003.211430787036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46003.211430787036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46003.211430787036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46003.211430787036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46003.211430787036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46003.211430787036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46003.211430787036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46003.211430787036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46003.211430787036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46003.211430787036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46003.211430787036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46003.211430787036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46003.211430787036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46003.211430787036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46003.211430787036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46003.211430787036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46003.211430787036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46003.211430787036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46003.211430787036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46003.211430787036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46003.211430787036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46003.211430787036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46003.211430787036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46003.211430787036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46003.211430787036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46003.211430787036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46003.211430787036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46003.211430787036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46003.211430787036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46003.211430787036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46003.211430787036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46003.211430787036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46003.211430787036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46003.211430787036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46003.211430787036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46003.211430787036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46003.211430787036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46003.211430787036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46003.211430787036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46003.211430787036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46003.211430787036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46003.211430787036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46003.211430787036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46003.211430787036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46003.211430787036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46003.211430787036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46003.211430787036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46003.211430787036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46003.211430787036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46003.211430787036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46003.211430787036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46003.211430787036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46003.211430787036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46003.211430787036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46003.211430787036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46003.211430787036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46003.211430787036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46003.211430787036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46003.211430787036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46003.211430787036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46003.211430787036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46003.211430787036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46003.211430787036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46003.211430787036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46003.211430787036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46003.211430787036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46003.211430787036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46003.211430787036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46003.211430787036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46003.211430787036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46003.211430787036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46003.211430787036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46003.211430787036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46003.211430787036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46003.211430787036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46003.211430787036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46003.211430787036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46003.211430787036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46003.211430787036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46003.211430787036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46003.211430787036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46003.211430787036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46003.211430787036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46003.211430787036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46003.211430787036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46003.211430787036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46003.211430787036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46003.211430787036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46003.211430787036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46003.211430787036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46003.211430787036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46003.211430787036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46003.211430787036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46003.211430787036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46003.211430787036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46003.211430787036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46003.211430787036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46003.211430787036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46003.211430787036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46003.211430787036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46003.211430787036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46003.211430787036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46003.211430787036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46003.211430787036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46003.211430787036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46003.211430787036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46003.211430787036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46003.211430787036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46003.211430787036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46003.211430787036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46003.211430787036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46003.211430787036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46003.211430787036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46003.211430787036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46003.211430787036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46003.211430787036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46003.211430787036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46003.211430787036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46003.211430787036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46003.211430787036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46003.211430787036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46003.211430787036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46003.211430787036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46003.211430787036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46003.211430787036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46003.211430787036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46003.211430787036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46003.211430787036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46003.211430787036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46003.211430787036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46003.211430787036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46003.211430787036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46003.211430787036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46003.211430787036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46003.211430787036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46003.211430787036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46003.211430787036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46003.211430787036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46003.211430787036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46003.211430787036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46003.211430787036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46003.211430787036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46003.211430787036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46003.211430787036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46003.211430787036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46003.211430787036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46003.211430787036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46003.211430787036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46003.211430787036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46003.211430787036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46003.211430787036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46003.211430787036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46003.211430787036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46003.211430787036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46003.211430787036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46003.211430787036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46003.211430787036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46003.211430787036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46003.211430787036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46003.211430787036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46003.211430787036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46003.211430787036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46003.211430787036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46003.211430787036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46003.211430787036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46003.211430787036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46003.211430787036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46003.211430787036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46003.211430787036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46003.211430787036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46003.211430787036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46003.211430787036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46003.211430787036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46003.211430787036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46003.211430787036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46003.211430787036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46003.211430787036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46003.211430787036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46003.211430787036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46003.211430787036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46003.211430787036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46003.211430787036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46003.211430787036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46003.211430787036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46003.211430787036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46003.211430787036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46003.211430787036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46003.211430787036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46003.211430787036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46003.211430787036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46003.211430787036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46003.211430787036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46003.211430787036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46003.211430787036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46003.211430787036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46003.211430787036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46003.211430787036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46003.211430787036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46003.211430787036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46003.211430787036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46003.211430787036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46003.211430787036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46003.211430787036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46003.211430787036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46003.211430787036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46003.211430787036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46003.211430787036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46003.211430787036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46003.211430787036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46003.211430787036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46003.211430787036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46003.211430787036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46003.211430787036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46003.211430787036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46003.211430787036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46003.211430787036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46003.211430787036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46003.211430787036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46003.211430787036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46003.211430787036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46003.211430787036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46003.211430787036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46003.211430787036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46003.211430787036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46003.211430787036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46003.211430787036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46003.211430787036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46003.211430787036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46003.211430787036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46003.211430787036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46003.211430787036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46003.211430787036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46003.211430787036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46003.211430787036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46003.211430787036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46003.211430787036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46003.211430787036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46003.211430787036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46003.211430787036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46003.211430787036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46003.211430787036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46003.211430787036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46003.211430787036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46003.211430787036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46003.211430787036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46003.211430787036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46003.211430787036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46003.211430787036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46003.211430787036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46003.211430787036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46003.211430787036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46003.211430787036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46003.211430787036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46003.211430787036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46003.211430787036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46003.211430787036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46003.211430787036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46003.211430787036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46003.211430787036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46003.211430787036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46003.211430787036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46003.211430787036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46003.211430787036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46003.211430787036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46003.211430787036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46003.211430787036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46003.211430787036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46003.211430787036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46003.211430787036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46003.211430787036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46003.211430787036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46003.211430787036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46003.211430787036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46003.211430787036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46003.211430787036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46003.211430787036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46003.211430787036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46003.211430787036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46003.211430787036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46003.211430787036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46003.211430787036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46003.211430787036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46003.211430787036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46003.211430787036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46003.211430787036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46003.211430787036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46003.211430787036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46003.211430787036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46003.211430787036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46003.211430787036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46003.211430787036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46003.211430787036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46003.211430787036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46003.211430787036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46003.211430787036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46003.211430787036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46003.211430787036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46003.211430787036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46003.211430787036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46003.211430787036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46003.211430787036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46003.211430787036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46003.211430787036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46003.211430787036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46003.211430787036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46003.211430787036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46003.211430787036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46003.211430787036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46003.211430787036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46003.211430787036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46003.211430787036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46003.211430787036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46003.211430787036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46003.211430787036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46003.211430787036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46003.211430787036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46003.211430787036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46003.211430787036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46003.211430787036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46003.211430787036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46003.211430787036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46003.211430787036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46003.211430787036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46003.211430787036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46003.211430787036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46003.211430787036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46003.211430787036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46003.211430787036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46003.211430787036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46003.211430787036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46003.211430787036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46003.211430787036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46003.211430787036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46003.211430787036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46003.211430787036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46003.211430787036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46003.211430787036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46003.211430787036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46003.211430787036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46003.211430787036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46003.211430787036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46003.211430787036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46003.211430787036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46003.211430787036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46003.211430787036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46003.211430787036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46003.211430787036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46003.211430787036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46003.211430787036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46003.211430787036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46003.211430787036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46003.211430787036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46003.211430787036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46003.211430787036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46003.211430787036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46003.211430787036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46003.211430787036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46003.211430787036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46003.211430787036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46003.211430787036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46003.211430787036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46003.211430787036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46003.211430787036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46003.211430787036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46003.211430787036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46003.211430787036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46003.211430787036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46003.211430787036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46003.211430787036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46003.211430787036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46003.211430787036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46003.211430787036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46003.211430787036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46003.211430787036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46003.211430787036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46003.211430787036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46003.211430787036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46003.211430787036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46003.211430787036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46003.211430787036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46003.211430787036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46003.211430787036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46003.211430787036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46003.211430787036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46003.211430787036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46003.211430787036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46003.211430787036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46003.211430787036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46003.211430787036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46003.211430787036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46003.211430787036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46003.211430787036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46003.211430787036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46003.211430787036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46003.211430787036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46003.211430787036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46003.211430787036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46003.211430787036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46003.211430787036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46003.211430787036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46003.211430787036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46003.211430787036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46003.211430787036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46003.211430787036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46003.211430787036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46003.211430787036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46003.211430787036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46003.211430787036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46003.211430787036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46003.211430787036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46003.211430787036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46003.211430787036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46003.211430787036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46003.211430787036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46003.211430787036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46003.211430787036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46003.211430787036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46003.211430787036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46003.211430787036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46003.211430787036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46003.211430787036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46003.211430787036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46003.211430787036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46003.211430787036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46003.211430787036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46003.211430787036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46003.211430787036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46003.211430787036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46003.211430787036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46003.211430787036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46003.211430787036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46003.211430787036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46003.211430787036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46003.211430787036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46003.211430787036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46003.211430787036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46003.211430787036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46003.211430787036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46003.211430787036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46003.211430787036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46003.211430787036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46003.211430787036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46003.211430787036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46003.211430787036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46003.211430787036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46003.211430787036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46003.211430787036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46003.211430787036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46003.211430787036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46003.211430787036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46003.211430787036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46003.211430787036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46003.211430787036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46003.211430787036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46003.211430787036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46003.211430787036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46003.211430787036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46003.211430787036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46003.211430787036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46003.211430787036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46003.211430787036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46003.211430787036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46003.211430787036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46003.211430787036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46003.211430787036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46003.211430787036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46003.211430787036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46003.211430787036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46003.211430787036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46003.211430787036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46003.211430787036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46003.211430787036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46003.211430787036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46003.211430787036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46003.211430787036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46003.211430787036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46003.211430787036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46003.211430787036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46003.211430787036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46003.211430787036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46003.211430787036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46003.211430787036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46003.211430787036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46003.211430787036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46003.211430787036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46003.211430787036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46003.211430787036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46003.211430787036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46003.211430787036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46003.211430787036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46003.211430787036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46003.211430787036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46003.211430787036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46003.211430787036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46003.211430787036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46003.211430787036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46003.211430787036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46003.211430787036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46003.211430787036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46003.211430787036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46003.211430787036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46003.211430787036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46003.211430787036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46003.211430787036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46003.211430787036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46003.211430787036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46003.211430787036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46003.211430787036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46003.211430787036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46003.211430787036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46003.211430787036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46003.211430787036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46003.211430787036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46003.211430787036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46003.211430787036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46003.211430787036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46003.211430787036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46003.211430787036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46003.211430787036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46003.211430787036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46003.211430787036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46003.211430787036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46003.211430787036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46003.211430787036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46003.211430787036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46003.211430787036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46003.211430787036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46003.211430787036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46003.211430787036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46003.211430787036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46003.211430787036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46003.211430787036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46003.211430787036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46003.211430787036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46003.211430787036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46003.211430787036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46003.211430787036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46003.211430787036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46003.211430787036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46003.211430787036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46003.211430787036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46003.211430787036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46003.211430787036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46003.211430787036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46003.211430787036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46003.211430787036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46003.211430787036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46003.211430787036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46003.211430787036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46003.211430787036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46003.211430787036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46003.211430787036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46003.211430787036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46003.211430787036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46003.211430787036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46003.211430787036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46003.211430787036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46003.211430787036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46003.211430787036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46003.211430787036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46003.211430787036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46003.211430787036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46003.211430787036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46003.211430787036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46003.211430787036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46003.211430787036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46003.211430787036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46003.211430787036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46003.211430787036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46003.211430787036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46003.211430787036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46003.211430787036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46003.211430787036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46003.211430787036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46003.211430787036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46003.211430787036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46003.211430787036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46003.211430787036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46003.211430787036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46003.211430787036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46003.211430787036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46003.211430787036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46003.211430787036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46003.211430787036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46003.211430787036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46003.211430787036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46003.211430787036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46003.211430787036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46003.211430787036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46003.211430787036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46003.211430787036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46003.211430787036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46003.211430787036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46003.211430787036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46003.211430787036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46003.211430787036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46003.211430787036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46003.211430787036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46003.211430787036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46003.211430787036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46003.211430787036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46003.211430787036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46003.211430787036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46003.211430787036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46003.211430787036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46003.211430787036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46003.211430787036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46003.211430787036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46003.211430787036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46003.211430787036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46003.211430787036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46003.211430787036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46003.211430787036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46003.211430787036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46003.211430787036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46003.211430787036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46003.211430787036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46003.211430787036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46003.211430787036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46003.211430787036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46003.211430787036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46003.211430787036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46003.211430787036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46003.211430787036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46003.211430787036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46003.211430787036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46003.211430787036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46003.211430787036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46003.211430787036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46003.211430787036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46003.211430787036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46003.211430787036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46003.211430787036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46003.211430787036</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299.73071319443989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4.4172872685157927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2</v>
      </c>
      <c r="D4" s="87" t="s">
        <v>30529</v>
      </c>
      <c r="E4" s="90" t="s">
        <v>39106</v>
      </c>
      <c r="F4" s="91">
        <v>46003.085416666669</v>
      </c>
      <c r="G4" s="92">
        <f t="shared" ref="G4:G9" ca="1" si="1">IFERROR(NOW()-F4,"")</f>
        <v>0.12601412036747206</v>
      </c>
      <c r="H4" s="91">
        <v>46003.078032407408</v>
      </c>
      <c r="I4" s="106" t="str">
        <f>IFERROR(VLOOKUP(D4,DB!A:F,6,0),"")</f>
        <v>SCECO</v>
      </c>
      <c r="J4" s="106" t="str">
        <f>IFERROR(VLOOKUP(D4,DB!A:G,7,0),"")</f>
        <v>Good</v>
      </c>
      <c r="K4" s="93" t="s">
        <v>39126</v>
      </c>
      <c r="L4" s="87" t="str">
        <f>IFERROR(VLOOKUP(D4,DB!A:I,9,0),"")</f>
        <v>Latis</v>
      </c>
    </row>
    <row r="5" spans="1:16" ht="15" customHeight="1">
      <c r="A5" s="106" t="s">
        <v>39127</v>
      </c>
      <c r="B5" s="106" t="str">
        <f>IFERROR(VLOOKUP(D5,DB!A:K,11,0),"")</f>
        <v>R4</v>
      </c>
      <c r="C5" s="89">
        <v>5</v>
      </c>
      <c r="D5" s="87" t="s">
        <v>35235</v>
      </c>
      <c r="E5" s="90" t="s">
        <v>39106</v>
      </c>
      <c r="F5" s="91">
        <v>46003.199305555558</v>
      </c>
      <c r="G5" s="92">
        <f t="shared" ca="1" si="1"/>
        <v>1.2125231478421483E-2</v>
      </c>
      <c r="H5" s="91">
        <v>46003.149259259262</v>
      </c>
      <c r="I5" s="106" t="str">
        <f>IFERROR(VLOOKUP(D5,DB!A:F,6,0),"")</f>
        <v>SCECO+STB</v>
      </c>
      <c r="J5" s="106" t="str">
        <f>IFERROR(VLOOKUP(D5,DB!A:G,7,0),"")</f>
        <v>Weak</v>
      </c>
      <c r="K5" s="93" t="s">
        <v>39128</v>
      </c>
      <c r="L5" s="87" t="str">
        <f>IFERROR(VLOOKUP(D5,DB!A:I,9,0),"")</f>
        <v>Latis</v>
      </c>
    </row>
    <row r="6" spans="1:16" ht="15" customHeight="1">
      <c r="A6" s="106"/>
      <c r="B6" s="106" t="str">
        <f>IFERROR(VLOOKUP(D6,DB!A:K,11,0),"")</f>
        <v/>
      </c>
      <c r="C6" s="89"/>
      <c r="D6" s="87"/>
      <c r="E6" s="90"/>
      <c r="F6" s="91"/>
      <c r="G6" s="92">
        <f t="shared" ca="1" si="1"/>
        <v>46003.211430787036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46003.211430787036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46003.211430787036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46003.211430787036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46003.211430787036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46003.211430787036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46003.211430787036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46003.211430787036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46003.211430787036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46003.211430787036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46003.211430787036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46003.211430787036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46003.211430787036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46003.211430787036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46003.211430787036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46003.211430787036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46003.211430787036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46003.211430787036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46003.211430787036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46003.211430787036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46003.211430787036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46003.211430787036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46003.211430787036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46003.211430787036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46003.211430787036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46003.211430787036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46003.211430787036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46003.211430787036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46003.211430787036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46003.211430787036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46003.211430787036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46003.211430787036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46003.211430787036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46003.211430787036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46003.211430787036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46003.211430787036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46003.211430787036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46003.211430787036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46003.211430787036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46003.211430787036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46003.211430787036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46003.211430787036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46003.211430787036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46003.211430787036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46003.211430787036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46003.211430787036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46003.211430787036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46003.211430787036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46003.211430787036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46003.211430787036</v>
      </c>
      <c r="H55" s="91"/>
      <c r="I55" s="106" t="str">
        <f>IFERROR(VLOOKUP(D55,DB!A:F,6,0),"")</f>
        <v/>
      </c>
      <c r="J55" s="106" t="str">
        <f>IFERROR(VLOOKUP(D55,DB!A:G,7,0),"")</f>
        <v/>
      </c>
      <c r="K55" s="93"/>
      <c r="L55" s="8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111.37937060184777</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77.022553472219442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54.550319675923674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21.83813217592251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6.1039423611073289</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1.0919168981490657</v>
      </c>
      <c r="H7" s="38">
        <v>46002.086875000001</v>
      </c>
      <c r="I7" s="37" t="str">
        <f>IFERROR(VLOOKUP(D7,[1]DB!A:F,6,0),"")</f>
        <v>SCECO</v>
      </c>
      <c r="J7" s="37" t="str">
        <f>IFERROR(VLOOKUP(D7,[1]DB!A:G,7,0),"")</f>
        <v>Good</v>
      </c>
      <c r="K7" s="99" t="s">
        <v>39141</v>
      </c>
      <c r="L7" s="37" t="str">
        <f>IFERROR(VLOOKUP(D7,[1]DB!A:I,9,0),"")</f>
        <v>Latis</v>
      </c>
      <c r="M7" s="37"/>
    </row>
    <row r="8" spans="1:13">
      <c r="A8" s="151"/>
      <c r="B8" s="151" t="str">
        <f>IFERROR(VLOOKUP(D8,[1]DB!A:K,11,0),"")</f>
        <v/>
      </c>
      <c r="C8" s="151"/>
      <c r="D8" s="151"/>
      <c r="E8" s="151"/>
      <c r="F8" s="152"/>
      <c r="G8" s="153">
        <f t="shared" ref="G8:G63" ca="1" si="3">IFERROR(NOW()-F8,"")</f>
        <v>46003.211430787036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46003.211430787036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46003.211430787036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46003.211430787036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46003.211430787036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46003.211430787036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46003.211430787036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46003.211430787036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46003.211430787036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46003.211430787036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46003.211430787036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46003.211430787036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46003.211430787036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46003.211430787036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46003.211430787036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46003.211430787036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46003.211430787036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46003.211430787036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46003.211430787036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46003.211430787036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46003.211430787036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46003.211430787036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46003.211430787036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46003.211430787036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46003.211430787036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46003.211430787036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46003.211430787036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46003.211430787036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46003.211430787036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46003.211430787036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46003.211430787036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46003.211430787036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46003.211430787036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46003.211430787036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46003.211430787036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46003.211430787036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46003.211430787036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46003.211430787036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46003.211430787036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46003.211430787036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46003.211430787036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46003.211430787036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46003.211430787036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46003.211430787036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46003.211430787036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46003.211430787036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46003.211430787036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46003.211430787036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46003.211430787036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46003.211430787036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46003.211430787036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46003.211430787036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46003.211430787036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46003.211430787036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46003.211430787036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46003.211430787036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46003.211430787036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46003.211430787036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46003.211430787036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46003.211430787036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46003.211430787036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46003.211430787036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46003.211430787036</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46003.211430787036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46003.211430787036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46003.211430787036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46003.211430787036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46003.211430787036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46003.211430787036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46003.211430787036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46003.211430787036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46003.211430787036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46003.211430787036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46003.211430787036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46003.211430787036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46003.211430787036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46003.211430787036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46003.211430787036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46003.211430787036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46003.211430787036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46003.211430787036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46003.211430787036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46003.211430787036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46003.211430787036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46003.211430787036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46003.211430787036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46003.211430787036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46003.211430787036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46003.211430787036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46003.211430787036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46003.211430787036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46003.211430787036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46003.211430787036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46003.211430787036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46003.211430787036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46003.211430787036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46003.211430787036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46003.211430787036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46003.211430787036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46003.211430787036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46003.211430787036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46003.211430787036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46003.211430787036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46003.211430787036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46003.211430787036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46003.211430787036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46003.211430787036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46003.211430787036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46003.211430787036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46003.211430787036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46003.211430787036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46003.211430787036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46003.211430787036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46003.211430787036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46003.211430787036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46003.211430787036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46003.211430787036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46003.211430787036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46003.211430787036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46003.211430787036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46003.211430787036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46003.211430787036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46003.211430787036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46003.211430787036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46003.211430787036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46003.211430787036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46003.211430787036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46003.211430787036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46003.211430787036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46003.211430787036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46003.211430787036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46003.211430787036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46003.211430787036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46003.211430787036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46003.211430787036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46003.211430787036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46003.211430787036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46003.211430787036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46003.211430787036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46003.211430787036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46003.211430787036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46003.211430787036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46003.211430787036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46003.211430787036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46003.211430787036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46003.211430787036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46003.211430787036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46003.211430787036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46003.211430787036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46003.211430787036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46003.211430787036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46003.211430787036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46003.211430787036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46003.211430787036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46003.211430787036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46003.211430787036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46003.211430787036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46003.211430787036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46003.211430787036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46003.211430787036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46003.211430787036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46003.211430787036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46003.211430787036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46003.211430787036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46003.211430787036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46003.211430787036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46003.211430787036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46003.211430787036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46003.211430787036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46003.211430787036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46003.211430787036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46003.211430787036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46003.211430787036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46003.211430787036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46003.211430787036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46003.211430787036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46003.211430787036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46003.211430787036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46003.211430787036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46003.211430787036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46003.211430787036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46003.211430787036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46003.211430787036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46003.211430787036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46003.211430787036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46003.211430787036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46003.211430787036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46003.211430787036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46003.211430787036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46003.211430787036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46003.211430787036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46003.211430787036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46003.211430787036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46003.211430787036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46003.211430787036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46003.211430787036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46003.211430787036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46003.211430787036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46003.211430787036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46003.211430787036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46003.211430787036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46003.211430787036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46003.211430787036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46003.211430787036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46003.211430787036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46003.211430787036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46003.211430787036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46003.211430787036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46003.211430787036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46003.211430787036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46003.211430787036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46003.211430787036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46003.211430787036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46003.211430787036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46003.211430787036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46003.211430787036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46003.211430787036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46003.211430787036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46003.211430787036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46003.211430787036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46003.211430787036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46003.211430787036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46003.211430787036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46003.211430787036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46003.211430787036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46003.211430787036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46003.211430787036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46003.211430787036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46003.211430787036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46003.211430787036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46003.211430787036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46003.211430787036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46003.211430787036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46003.211430787036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46003.211430787036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46003.211430787036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46003.211430787036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46003.211430787036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46003.211430787036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46003.211430787036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46003.211430787036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46003.211430787036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46003.211430787036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46003.211430787036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46003.211430787036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46003.211430787036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46003.211430787036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46003.211430787036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46003.211430787036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46003.211430787036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46003.211430787036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46003.211430787036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46003.211430787036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46003.211430787036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46003.211430787036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46003.211430787036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46003.211430787036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46003.211430787036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46003.211430787036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46003.211430787036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46003.211430787036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46003.211430787036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46003.211430787036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46003.211430787036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46003.211430787036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46003.211430787036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46003.211430787036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46003.211430787036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46003.211430787036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46003.211430787036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46003.211430787036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46003.211430787036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46003.211430787036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46003.211430787036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46003.211430787036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46003.211430787036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46003.211430787036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46003.211430787036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46003.211430787036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46003.211430787036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46003.211430787036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46003.211430787036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46003.211430787036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46003.211430787036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46003.211430787036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46003.211430787036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46003.211430787036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46003.211430787036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46003.211430787036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46003.211430787036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46003.211430787036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46003.211430787036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46003.211430787036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46003.211430787036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46003.211430787036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46003.211430787036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46003.211430787036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46003.211430787036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46003.211430787036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46003.211430787036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46003.211430787036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46003.211430787036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46003.211430787036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46003.211430787036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46003.211430787036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46003.211430787036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46003.211430787036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46003.211430787036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46003.211430787036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46003.211430787036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46003.211430787036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46003.211430787036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46003.211430787036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46003.211430787036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46003.211430787036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46003.211430787036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46003.211430787036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46003.211430787036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46003.211430787036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46003.211430787036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46003.211430787036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46003.211430787036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46003.211430787036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46003.211430787036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46003.211430787036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46003.211430787036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46003.211430787036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46003.211430787036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46003.211430787036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46003.211430787036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46003.211430787036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46003.211430787036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46003.211430787036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46003.211430787036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46003.211430787036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46003.211430787036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46003.211430787036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46003.211430787036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46003.211430787036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46003.211430787036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46003.211430787036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46003.211430787036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46003.211430787036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46003.211430787036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46003.211430787036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46003.211430787036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46003.211430787036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46003.211430787036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46003.211430787036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46003.211430787036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46003.211430787036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46003.211430787036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46003.211430787036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46003.211430787036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46003.211430787036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46003.211430787036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46003.211430787036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46003.211430787036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46003.211430787036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46003.211430787036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46003.211430787036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46003.211430787036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46003.211430787036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46003.211430787036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46003.211430787036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46003.211430787036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46003.211430787036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46003.211430787036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46003.211430787036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46003.211430787036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46003.211430787036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46003.211430787036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46003.211430787036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46003.211430787036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46003.211430787036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46003.211430787036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46003.211430787036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46003.211430787036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46003.211430787036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46003.211430787036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46003.211430787036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46003.211430787036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46003.211430787036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46003.211430787036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46003.211430787036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46003.211430787036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46003.211430787036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46003.211430787036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46003.211430787036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46003.211430787036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46003.211430787036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46003.211430787036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46003.211430787036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46003.211430787036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46003.211430787036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46003.211430787036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46003.211430787036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46003.211430787036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46003.211430787036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46003.211430787036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46003.211430787036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46003.211430787036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46003.211430787036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46003.211430787036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46003.211430787036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46003.211430787036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46003.211430787036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46003.211430787036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46003.211430787036</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46003.211430787036</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